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defaultThemeVersion="164011"/>
  <mc:AlternateContent xmlns:mc="http://schemas.openxmlformats.org/markup-compatibility/2006">
    <mc:Choice Requires="x15">
      <x15ac:absPath xmlns:x15ac="http://schemas.microsoft.com/office/spreadsheetml/2010/11/ac" url="C:\Users\Bob\Desktop\"/>
    </mc:Choice>
  </mc:AlternateContent>
  <bookViews>
    <workbookView xWindow="0" yWindow="0" windowWidth="19200" windowHeight="11370" activeTab="3"/>
  </bookViews>
  <sheets>
    <sheet name="NON EM PREDICTOR" sheetId="22" r:id="rId1"/>
    <sheet name="EM PREDICTOR" sheetId="19" r:id="rId2"/>
    <sheet name="Summary" sheetId="6" r:id="rId3"/>
    <sheet name="Summary Hist" sheetId="16" r:id="rId4"/>
    <sheet name="DATA" sheetId="15"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 i="22" l="1"/>
  <c r="F59" i="22" s="1"/>
  <c r="B59" i="22"/>
  <c r="D59" i="22" s="1"/>
  <c r="D58" i="22"/>
  <c r="D57" i="22"/>
  <c r="D56" i="22"/>
  <c r="D55" i="22"/>
  <c r="B59" i="19"/>
  <c r="D59" i="19" s="1"/>
  <c r="D57" i="19"/>
  <c r="D55" i="19"/>
  <c r="V44" i="16"/>
  <c r="V42" i="16"/>
  <c r="V40" i="16"/>
  <c r="V38" i="16"/>
  <c r="V36" i="16"/>
  <c r="V34" i="16"/>
  <c r="V32" i="16"/>
  <c r="V30" i="16"/>
  <c r="V28" i="16"/>
  <c r="V26" i="16"/>
  <c r="V24" i="16"/>
  <c r="V22" i="16"/>
  <c r="V20" i="16"/>
  <c r="V18" i="16"/>
  <c r="V16" i="16"/>
  <c r="V14" i="16"/>
  <c r="V12" i="16"/>
  <c r="V10" i="16"/>
  <c r="V8" i="16"/>
  <c r="V6" i="16"/>
  <c r="V4" i="16"/>
  <c r="H44" i="16"/>
  <c r="H42" i="16"/>
  <c r="H40" i="16"/>
  <c r="H38" i="16"/>
  <c r="H36" i="16"/>
  <c r="H34" i="16"/>
  <c r="H32" i="16"/>
  <c r="H30" i="16"/>
  <c r="H26" i="16"/>
  <c r="H24" i="16"/>
  <c r="H22" i="16"/>
  <c r="H20" i="16"/>
  <c r="H18" i="16"/>
  <c r="H16" i="16"/>
  <c r="H14" i="16"/>
  <c r="H12" i="16"/>
  <c r="H10" i="16"/>
  <c r="H8" i="16"/>
  <c r="H6" i="16"/>
  <c r="H4" i="16"/>
  <c r="H28" i="16"/>
  <c r="E59" i="22" l="1"/>
  <c r="C55" i="22"/>
  <c r="C56" i="22"/>
  <c r="C57" i="22"/>
  <c r="C58" i="22"/>
  <c r="D56" i="19"/>
  <c r="D58" i="19"/>
  <c r="C59" i="19"/>
  <c r="F59" i="19" s="1"/>
  <c r="C57" i="19"/>
  <c r="C45" i="22"/>
  <c r="C38" i="22"/>
  <c r="E26" i="22"/>
  <c r="C26" i="22"/>
  <c r="C52" i="19"/>
  <c r="C45" i="19"/>
  <c r="G22" i="19"/>
  <c r="E22" i="19"/>
  <c r="G18" i="6"/>
  <c r="F18" i="6"/>
  <c r="E18" i="6"/>
  <c r="D18" i="6"/>
  <c r="G16" i="6"/>
  <c r="F16" i="6"/>
  <c r="E16" i="6"/>
  <c r="D16" i="6"/>
  <c r="E57" i="22" l="1"/>
  <c r="F57" i="22"/>
  <c r="E55" i="22"/>
  <c r="F55" i="22"/>
  <c r="E58" i="22"/>
  <c r="F58" i="22"/>
  <c r="E56" i="22"/>
  <c r="F56" i="22"/>
  <c r="C55" i="19"/>
  <c r="C58" i="19"/>
  <c r="E58" i="19" s="1"/>
  <c r="C56" i="19"/>
  <c r="F56" i="19" s="1"/>
  <c r="E59" i="19"/>
  <c r="E57" i="19"/>
  <c r="F57" i="19"/>
  <c r="E55" i="19"/>
  <c r="F55" i="19"/>
  <c r="E56" i="19"/>
  <c r="G22" i="22"/>
  <c r="E22" i="22"/>
  <c r="C22" i="22"/>
  <c r="G26" i="19"/>
  <c r="E26" i="19"/>
  <c r="G24" i="19"/>
  <c r="E24" i="19"/>
  <c r="C24" i="19"/>
  <c r="C26" i="19"/>
  <c r="C30" i="19" s="1"/>
  <c r="G18" i="22"/>
  <c r="G12" i="22" s="1"/>
  <c r="E18" i="22"/>
  <c r="E12" i="22" s="1"/>
  <c r="C18" i="22"/>
  <c r="C12" i="22" s="1"/>
  <c r="G10" i="22"/>
  <c r="E10" i="22"/>
  <c r="C10" i="22"/>
  <c r="G18" i="19"/>
  <c r="G12" i="19" s="1"/>
  <c r="G10" i="19"/>
  <c r="E18" i="19"/>
  <c r="E12" i="19" s="1"/>
  <c r="E10" i="19"/>
  <c r="C18" i="19"/>
  <c r="C12" i="19" s="1"/>
  <c r="C10" i="19"/>
  <c r="B52" i="22"/>
  <c r="D51" i="22" s="1"/>
  <c r="B45" i="22"/>
  <c r="D45" i="22" s="1"/>
  <c r="B38" i="22"/>
  <c r="D38" i="22" s="1"/>
  <c r="D34" i="22"/>
  <c r="D18" i="16"/>
  <c r="D20" i="16"/>
  <c r="D28" i="16"/>
  <c r="D34" i="16"/>
  <c r="D38" i="16"/>
  <c r="D42" i="16"/>
  <c r="C18" i="16"/>
  <c r="C20" i="16"/>
  <c r="C28" i="16"/>
  <c r="C34" i="16"/>
  <c r="C38" i="16"/>
  <c r="C42" i="16"/>
  <c r="F58" i="19" l="1"/>
  <c r="D36" i="22"/>
  <c r="D41" i="22"/>
  <c r="G16" i="19"/>
  <c r="G20" i="19" s="1"/>
  <c r="G32" i="19" s="1"/>
  <c r="G28" i="19"/>
  <c r="E28" i="19"/>
  <c r="D40" i="16"/>
  <c r="E16" i="19"/>
  <c r="E20" i="19" s="1"/>
  <c r="G30" i="19"/>
  <c r="E30" i="19"/>
  <c r="C16" i="19"/>
  <c r="C20" i="19" s="1"/>
  <c r="C28" i="19"/>
  <c r="D43" i="22"/>
  <c r="E16" i="22"/>
  <c r="E20" i="22" s="1"/>
  <c r="D35" i="22"/>
  <c r="D37" i="22"/>
  <c r="D42" i="22"/>
  <c r="D44" i="22"/>
  <c r="G16" i="22"/>
  <c r="G20" i="22" s="1"/>
  <c r="C16" i="22"/>
  <c r="C20" i="22" s="1"/>
  <c r="D22" i="16"/>
  <c r="D52" i="22"/>
  <c r="D48" i="22"/>
  <c r="D49" i="22"/>
  <c r="D50" i="22"/>
  <c r="C40" i="16"/>
  <c r="D36" i="16"/>
  <c r="D30" i="16"/>
  <c r="C36" i="16"/>
  <c r="C22" i="16"/>
  <c r="D32" i="16"/>
  <c r="B52" i="19"/>
  <c r="D51" i="19" s="1"/>
  <c r="B45" i="19"/>
  <c r="D45" i="19" s="1"/>
  <c r="B38" i="19"/>
  <c r="D36" i="19" s="1"/>
  <c r="F1665" i="15"/>
  <c r="F1678" i="15"/>
  <c r="F1679" i="15"/>
  <c r="F1683" i="15"/>
  <c r="F1699" i="15"/>
  <c r="F1700" i="15"/>
  <c r="F1713" i="15"/>
  <c r="F1722" i="15"/>
  <c r="F1726" i="15"/>
  <c r="F1732" i="15"/>
  <c r="F1736" i="15"/>
  <c r="F1737" i="15"/>
  <c r="F1738" i="15"/>
  <c r="F1741" i="15"/>
  <c r="F1742" i="15"/>
  <c r="F1745" i="15"/>
  <c r="F1747" i="15"/>
  <c r="F1750" i="15"/>
  <c r="F1756" i="15"/>
  <c r="F1757" i="15"/>
  <c r="F1758" i="15"/>
  <c r="C52" i="22" l="1"/>
  <c r="G26" i="22"/>
  <c r="C38" i="19"/>
  <c r="C22" i="19"/>
  <c r="F1763" i="15"/>
  <c r="D50" i="19"/>
  <c r="D48" i="19"/>
  <c r="D52" i="19"/>
  <c r="E32" i="19"/>
  <c r="C24" i="22"/>
  <c r="G24" i="22"/>
  <c r="E24" i="22"/>
  <c r="C32" i="19"/>
  <c r="D37" i="19"/>
  <c r="D34" i="19"/>
  <c r="D38" i="19"/>
  <c r="D42" i="19"/>
  <c r="D44" i="19"/>
  <c r="D35" i="19"/>
  <c r="D41" i="19"/>
  <c r="D43" i="19"/>
  <c r="D49" i="19"/>
  <c r="D44" i="16"/>
  <c r="C32" i="16"/>
  <c r="C44" i="16"/>
  <c r="Q42" i="16"/>
  <c r="R42" i="16"/>
  <c r="S42" i="16"/>
  <c r="T42" i="16"/>
  <c r="Q38" i="16"/>
  <c r="R38" i="16"/>
  <c r="S38" i="16"/>
  <c r="T38" i="16"/>
  <c r="Q34" i="16"/>
  <c r="R34" i="16"/>
  <c r="S34" i="16"/>
  <c r="T34" i="16"/>
  <c r="Q28" i="16"/>
  <c r="R28" i="16"/>
  <c r="S28" i="16"/>
  <c r="T28" i="16"/>
  <c r="Q20" i="16"/>
  <c r="R20" i="16"/>
  <c r="S20" i="16"/>
  <c r="T20" i="16"/>
  <c r="Q18" i="16"/>
  <c r="R18" i="16"/>
  <c r="S18" i="16"/>
  <c r="T18" i="16"/>
  <c r="J34" i="16"/>
  <c r="K34" i="16"/>
  <c r="L34" i="16"/>
  <c r="M34" i="16"/>
  <c r="J28" i="16"/>
  <c r="K28" i="16"/>
  <c r="L28" i="16"/>
  <c r="M28" i="16"/>
  <c r="J20" i="16"/>
  <c r="K20" i="16"/>
  <c r="L20" i="16"/>
  <c r="M20" i="16"/>
  <c r="J38" i="16"/>
  <c r="K38" i="16"/>
  <c r="L38" i="16"/>
  <c r="M38" i="16"/>
  <c r="J18" i="16"/>
  <c r="K18" i="16"/>
  <c r="L18" i="16"/>
  <c r="M18" i="16"/>
  <c r="J42" i="16"/>
  <c r="K42" i="16"/>
  <c r="L42" i="16"/>
  <c r="L44" i="16" s="1"/>
  <c r="M42" i="16"/>
  <c r="M44" i="16" s="1"/>
  <c r="H43" i="15"/>
  <c r="G43" i="15"/>
  <c r="F43" i="15"/>
  <c r="M12" i="16" s="1"/>
  <c r="E43" i="15"/>
  <c r="M8" i="16" s="1"/>
  <c r="D43" i="15"/>
  <c r="M4" i="16" s="1"/>
  <c r="F38" i="19" l="1"/>
  <c r="E38" i="19"/>
  <c r="E38" i="22"/>
  <c r="E52" i="22"/>
  <c r="E45" i="22"/>
  <c r="F52" i="19"/>
  <c r="E52" i="19"/>
  <c r="E45" i="19"/>
  <c r="F45" i="19"/>
  <c r="C34" i="19"/>
  <c r="F34" i="19" s="1"/>
  <c r="S22" i="16"/>
  <c r="S32" i="16" s="1"/>
  <c r="J44" i="16"/>
  <c r="K44" i="16"/>
  <c r="S40" i="16"/>
  <c r="T30" i="16"/>
  <c r="T36" i="16"/>
  <c r="Q36" i="16"/>
  <c r="M24" i="16"/>
  <c r="R36" i="16"/>
  <c r="R30" i="16"/>
  <c r="S36" i="16"/>
  <c r="C35" i="19"/>
  <c r="F35" i="19" s="1"/>
  <c r="C50" i="19"/>
  <c r="C42" i="19"/>
  <c r="C51" i="19"/>
  <c r="C48" i="19"/>
  <c r="C49" i="19"/>
  <c r="C44" i="19"/>
  <c r="C43" i="19"/>
  <c r="C41" i="19"/>
  <c r="C37" i="19"/>
  <c r="F37" i="19" s="1"/>
  <c r="C36" i="19"/>
  <c r="F36" i="19" s="1"/>
  <c r="M30" i="16"/>
  <c r="K30" i="16"/>
  <c r="S30" i="16"/>
  <c r="L30" i="16"/>
  <c r="M22" i="16"/>
  <c r="L40" i="16"/>
  <c r="J40" i="16"/>
  <c r="M40" i="16"/>
  <c r="K40" i="16"/>
  <c r="M16" i="16"/>
  <c r="T22" i="16"/>
  <c r="T32" i="16" s="1"/>
  <c r="R22" i="16"/>
  <c r="Q22" i="16"/>
  <c r="S44" i="16"/>
  <c r="Q40" i="16"/>
  <c r="R40" i="16"/>
  <c r="T40" i="16"/>
  <c r="Q44" i="16"/>
  <c r="T44" i="16"/>
  <c r="R44" i="16"/>
  <c r="C50" i="22" l="1"/>
  <c r="C49" i="22"/>
  <c r="C48" i="22"/>
  <c r="C41" i="22"/>
  <c r="C42" i="22"/>
  <c r="C44" i="22"/>
  <c r="F45" i="22"/>
  <c r="F52" i="22"/>
  <c r="C51" i="22"/>
  <c r="C43" i="22"/>
  <c r="C34" i="22"/>
  <c r="C35" i="22"/>
  <c r="C36" i="22"/>
  <c r="F38" i="22"/>
  <c r="C37" i="22"/>
  <c r="F49" i="19"/>
  <c r="E49" i="19"/>
  <c r="F51" i="19"/>
  <c r="E51" i="19"/>
  <c r="F50" i="19"/>
  <c r="E50" i="19"/>
  <c r="F48" i="19"/>
  <c r="E48" i="19"/>
  <c r="E43" i="19"/>
  <c r="F43" i="19"/>
  <c r="E41" i="19"/>
  <c r="F41" i="19"/>
  <c r="F44" i="19"/>
  <c r="E44" i="19"/>
  <c r="F42" i="19"/>
  <c r="E42" i="19"/>
  <c r="E36" i="19"/>
  <c r="E35" i="19"/>
  <c r="E34" i="19"/>
  <c r="E37" i="19"/>
  <c r="M26" i="16"/>
  <c r="M32" i="16"/>
  <c r="M36" i="16" s="1"/>
  <c r="Q32" i="16"/>
  <c r="R32" i="16"/>
  <c r="E42" i="16"/>
  <c r="F42" i="16"/>
  <c r="E38" i="16"/>
  <c r="F38" i="16"/>
  <c r="E34" i="16"/>
  <c r="F34" i="16"/>
  <c r="E28" i="16"/>
  <c r="F28" i="16"/>
  <c r="E20" i="16"/>
  <c r="F20" i="16"/>
  <c r="E18" i="16"/>
  <c r="F18" i="16"/>
  <c r="D85" i="15"/>
  <c r="D4" i="16" s="1"/>
  <c r="H109" i="15"/>
  <c r="G109" i="15"/>
  <c r="F109" i="15"/>
  <c r="Q12" i="16" s="1"/>
  <c r="E109" i="15"/>
  <c r="Q8" i="16" s="1"/>
  <c r="D109" i="15"/>
  <c r="Q4" i="16" s="1"/>
  <c r="Q24" i="16" s="1"/>
  <c r="H103" i="15"/>
  <c r="G103" i="15"/>
  <c r="F103" i="15"/>
  <c r="C12" i="16" s="1"/>
  <c r="E103" i="15"/>
  <c r="C8" i="16" s="1"/>
  <c r="D103" i="15"/>
  <c r="C4" i="16" s="1"/>
  <c r="H97" i="15"/>
  <c r="G97" i="15"/>
  <c r="F97" i="15"/>
  <c r="J12" i="16" s="1"/>
  <c r="J22" i="16" s="1"/>
  <c r="E97" i="15"/>
  <c r="J8" i="16" s="1"/>
  <c r="D97" i="15"/>
  <c r="J4" i="16" s="1"/>
  <c r="J24" i="16" s="1"/>
  <c r="H91" i="15"/>
  <c r="G91" i="15"/>
  <c r="F91" i="15"/>
  <c r="R12" i="16" s="1"/>
  <c r="E91" i="15"/>
  <c r="R8" i="16" s="1"/>
  <c r="D91" i="15"/>
  <c r="R4" i="16" s="1"/>
  <c r="H85" i="15"/>
  <c r="G85" i="15"/>
  <c r="F85" i="15"/>
  <c r="D12" i="16" s="1"/>
  <c r="E85" i="15"/>
  <c r="D8" i="16" s="1"/>
  <c r="H79" i="15"/>
  <c r="G79" i="15"/>
  <c r="F79" i="15"/>
  <c r="K12" i="16" s="1"/>
  <c r="K22" i="16" s="1"/>
  <c r="E79" i="15"/>
  <c r="K8" i="16" s="1"/>
  <c r="D79" i="15"/>
  <c r="K4" i="16" s="1"/>
  <c r="H73" i="15"/>
  <c r="G73" i="15"/>
  <c r="F73" i="15"/>
  <c r="S12" i="16" s="1"/>
  <c r="E73" i="15"/>
  <c r="S8" i="16" s="1"/>
  <c r="D73" i="15"/>
  <c r="S4" i="16" s="1"/>
  <c r="H67" i="15"/>
  <c r="G67" i="15"/>
  <c r="F67" i="15"/>
  <c r="E12" i="16" s="1"/>
  <c r="E67" i="15"/>
  <c r="E8" i="16" s="1"/>
  <c r="D67" i="15"/>
  <c r="E4" i="16" s="1"/>
  <c r="H61" i="15"/>
  <c r="G61" i="15"/>
  <c r="F61" i="15"/>
  <c r="L12" i="16" s="1"/>
  <c r="L22" i="16" s="1"/>
  <c r="E61" i="15"/>
  <c r="L8" i="16" s="1"/>
  <c r="D61" i="15"/>
  <c r="L4" i="16" s="1"/>
  <c r="H55" i="15"/>
  <c r="G55" i="15"/>
  <c r="F55" i="15"/>
  <c r="T12" i="16" s="1"/>
  <c r="E55" i="15"/>
  <c r="T8" i="16" s="1"/>
  <c r="D55" i="15"/>
  <c r="T4" i="16" s="1"/>
  <c r="T26" i="16" s="1"/>
  <c r="H49" i="15"/>
  <c r="G49" i="15"/>
  <c r="F49" i="15"/>
  <c r="F12" i="16" s="1"/>
  <c r="E49" i="15"/>
  <c r="F8" i="16" s="1"/>
  <c r="D49" i="15"/>
  <c r="F4" i="16" s="1"/>
  <c r="H19" i="15"/>
  <c r="G19" i="15"/>
  <c r="F19" i="15"/>
  <c r="E19" i="15"/>
  <c r="D19" i="15"/>
  <c r="H13" i="15"/>
  <c r="G13" i="15"/>
  <c r="F13" i="15"/>
  <c r="E13" i="15"/>
  <c r="D13" i="15"/>
  <c r="H7" i="15"/>
  <c r="G7" i="15"/>
  <c r="F7" i="15"/>
  <c r="E7" i="15"/>
  <c r="D7" i="15"/>
  <c r="U42" i="16"/>
  <c r="N42" i="16"/>
  <c r="O42" i="16" s="1"/>
  <c r="G42" i="16"/>
  <c r="U38" i="16"/>
  <c r="N38" i="16"/>
  <c r="G38" i="16"/>
  <c r="U34" i="16"/>
  <c r="N34" i="16"/>
  <c r="O34" i="16" s="1"/>
  <c r="G34" i="16"/>
  <c r="U28" i="16"/>
  <c r="N28" i="16"/>
  <c r="G28" i="16"/>
  <c r="U20" i="16"/>
  <c r="N20" i="16"/>
  <c r="O20" i="16" s="1"/>
  <c r="G20" i="16"/>
  <c r="U18" i="16"/>
  <c r="N18" i="16"/>
  <c r="G18" i="16"/>
  <c r="F43" i="22" l="1"/>
  <c r="E43" i="22"/>
  <c r="F44" i="22"/>
  <c r="E44" i="22"/>
  <c r="F41" i="22"/>
  <c r="E41" i="22"/>
  <c r="F49" i="22"/>
  <c r="E49" i="22"/>
  <c r="F51" i="22"/>
  <c r="E51" i="22"/>
  <c r="F42" i="22"/>
  <c r="E42" i="22"/>
  <c r="F48" i="22"/>
  <c r="E48" i="22"/>
  <c r="F50" i="22"/>
  <c r="E50" i="22"/>
  <c r="F35" i="22"/>
  <c r="E35" i="22"/>
  <c r="E36" i="22"/>
  <c r="F36" i="22"/>
  <c r="E37" i="22"/>
  <c r="F37" i="22"/>
  <c r="F34" i="22"/>
  <c r="E34" i="22"/>
  <c r="E10" i="16"/>
  <c r="E6" i="16"/>
  <c r="D16" i="16"/>
  <c r="D14" i="16"/>
  <c r="D10" i="16"/>
  <c r="C24" i="16"/>
  <c r="C26" i="16"/>
  <c r="C16" i="16"/>
  <c r="D24" i="16"/>
  <c r="D6" i="16"/>
  <c r="D26" i="16"/>
  <c r="T14" i="16"/>
  <c r="L26" i="16"/>
  <c r="R10" i="16"/>
  <c r="J32" i="16"/>
  <c r="J36" i="16" s="1"/>
  <c r="K14" i="16"/>
  <c r="F6" i="16"/>
  <c r="T10" i="16"/>
  <c r="F30" i="16"/>
  <c r="G30" i="16"/>
  <c r="E36" i="16"/>
  <c r="E24" i="16"/>
  <c r="L10" i="16"/>
  <c r="M10" i="16"/>
  <c r="F22" i="16"/>
  <c r="F26" i="16" s="1"/>
  <c r="F24" i="16"/>
  <c r="J26" i="16"/>
  <c r="S6" i="16"/>
  <c r="S26" i="16"/>
  <c r="S24" i="16"/>
  <c r="L6" i="16"/>
  <c r="L24" i="16"/>
  <c r="L32" i="16" s="1"/>
  <c r="L36" i="16" s="1"/>
  <c r="M6" i="16"/>
  <c r="R6" i="16"/>
  <c r="R24" i="16"/>
  <c r="S14" i="16"/>
  <c r="K10" i="16"/>
  <c r="Q26" i="16"/>
  <c r="T6" i="16"/>
  <c r="T24" i="16"/>
  <c r="K6" i="16"/>
  <c r="K24" i="16"/>
  <c r="K32" i="16" s="1"/>
  <c r="K36" i="16" s="1"/>
  <c r="F10" i="16"/>
  <c r="E14" i="16"/>
  <c r="S10" i="16"/>
  <c r="R26" i="16"/>
  <c r="K26" i="16"/>
  <c r="F14" i="16"/>
  <c r="R14" i="16"/>
  <c r="L14" i="16"/>
  <c r="M14" i="16"/>
  <c r="E30" i="16"/>
  <c r="O28" i="16"/>
  <c r="N30" i="16"/>
  <c r="O30" i="16" s="1"/>
  <c r="U30" i="16"/>
  <c r="E22" i="16"/>
  <c r="E40" i="16"/>
  <c r="L16" i="16"/>
  <c r="S16" i="16"/>
  <c r="R16" i="16"/>
  <c r="E16" i="16"/>
  <c r="T16" i="16"/>
  <c r="K16" i="16"/>
  <c r="J16" i="16"/>
  <c r="Q16" i="16"/>
  <c r="F16" i="16"/>
  <c r="F36" i="16"/>
  <c r="F40" i="16"/>
  <c r="G36" i="16"/>
  <c r="U36" i="16"/>
  <c r="N22" i="16"/>
  <c r="O18" i="16" s="1"/>
  <c r="U40" i="16"/>
  <c r="N44" i="16"/>
  <c r="O44" i="16" s="1"/>
  <c r="N40" i="16"/>
  <c r="O40" i="16" s="1"/>
  <c r="U44" i="16"/>
  <c r="G22" i="16"/>
  <c r="U22" i="16"/>
  <c r="G40" i="16"/>
  <c r="H37" i="15"/>
  <c r="G37" i="15"/>
  <c r="F37" i="15"/>
  <c r="U12" i="16" s="1"/>
  <c r="E37" i="15"/>
  <c r="U8" i="16" s="1"/>
  <c r="D37" i="15"/>
  <c r="U4" i="16" s="1"/>
  <c r="U6" i="16" s="1"/>
  <c r="H31" i="15"/>
  <c r="G31" i="15"/>
  <c r="F31" i="15"/>
  <c r="G12" i="16" s="1"/>
  <c r="E31" i="15"/>
  <c r="G8" i="16" s="1"/>
  <c r="D31" i="15"/>
  <c r="G4" i="16" s="1"/>
  <c r="H25" i="15"/>
  <c r="G25" i="15"/>
  <c r="F25" i="15"/>
  <c r="N12" i="16" s="1"/>
  <c r="E25" i="15"/>
  <c r="N8" i="16" s="1"/>
  <c r="D25" i="15"/>
  <c r="N4" i="16" s="1"/>
  <c r="N6" i="16" s="1"/>
  <c r="O38" i="16" l="1"/>
  <c r="F32" i="16"/>
  <c r="U26" i="16"/>
  <c r="F44" i="16"/>
  <c r="U24" i="16"/>
  <c r="U10" i="16"/>
  <c r="G10" i="16"/>
  <c r="N26" i="16"/>
  <c r="N24" i="16"/>
  <c r="O24" i="16" s="1"/>
  <c r="O8" i="16"/>
  <c r="N10" i="16"/>
  <c r="O10" i="16" s="1"/>
  <c r="G6" i="16"/>
  <c r="G26" i="16"/>
  <c r="G24" i="16"/>
  <c r="E32" i="16"/>
  <c r="E26" i="16"/>
  <c r="G14" i="16"/>
  <c r="O12" i="16"/>
  <c r="N14" i="16"/>
  <c r="O14" i="16" s="1"/>
  <c r="U14" i="16"/>
  <c r="E44" i="16"/>
  <c r="O22" i="16"/>
  <c r="G44" i="16"/>
  <c r="U32" i="16"/>
  <c r="G16" i="16"/>
  <c r="F4" i="6"/>
  <c r="N16" i="16"/>
  <c r="O16" i="16" s="1"/>
  <c r="U16" i="16"/>
  <c r="E2" i="6"/>
  <c r="D4" i="6"/>
  <c r="E6" i="6"/>
  <c r="D2" i="6"/>
  <c r="F2" i="6"/>
  <c r="E4" i="6"/>
  <c r="D6" i="6"/>
  <c r="F6" i="6"/>
  <c r="G32" i="16"/>
  <c r="O4" i="16" l="1"/>
  <c r="N32" i="16"/>
  <c r="O26" i="16"/>
  <c r="O6" i="16"/>
  <c r="G2" i="6"/>
  <c r="G6" i="6"/>
  <c r="G4" i="6"/>
  <c r="F32" i="6"/>
  <c r="E32" i="6"/>
  <c r="D32" i="6"/>
  <c r="F28" i="6"/>
  <c r="E28" i="6"/>
  <c r="D28" i="6"/>
  <c r="F24" i="6"/>
  <c r="E24" i="6"/>
  <c r="D24" i="6"/>
  <c r="F20" i="6"/>
  <c r="E20" i="6"/>
  <c r="F12" i="6"/>
  <c r="E12" i="6"/>
  <c r="F10" i="6"/>
  <c r="E10" i="6"/>
  <c r="E26" i="6" l="1"/>
  <c r="G32" i="6"/>
  <c r="F14" i="6"/>
  <c r="G24" i="6"/>
  <c r="O32" i="16"/>
  <c r="N36" i="16"/>
  <c r="O36" i="16" s="1"/>
  <c r="F22" i="6"/>
  <c r="G8" i="6"/>
  <c r="F26" i="6"/>
  <c r="G28" i="6"/>
  <c r="E14" i="6"/>
  <c r="F30" i="6"/>
  <c r="F34" i="6"/>
  <c r="E30" i="6"/>
  <c r="E34" i="6"/>
  <c r="F8" i="6"/>
  <c r="E8" i="6"/>
  <c r="D20" i="6"/>
  <c r="D12" i="6"/>
  <c r="G12" i="6" s="1"/>
  <c r="D10" i="6"/>
  <c r="E22" i="6" l="1"/>
  <c r="G20" i="6"/>
  <c r="G10" i="6"/>
  <c r="D26" i="6"/>
  <c r="G30" i="6"/>
  <c r="D30" i="6"/>
  <c r="D34" i="6"/>
  <c r="D14" i="6"/>
  <c r="D22" i="6" s="1"/>
  <c r="G34" i="6" l="1"/>
  <c r="G14" i="6"/>
  <c r="D8" i="6"/>
</calcChain>
</file>

<file path=xl/sharedStrings.xml><?xml version="1.0" encoding="utf-8"?>
<sst xmlns="http://schemas.openxmlformats.org/spreadsheetml/2006/main" count="12174" uniqueCount="463">
  <si>
    <t>CA6N Compensation of Employees by NAICS Industry</t>
  </si>
  <si>
    <t/>
  </si>
  <si>
    <t>Bureau of Economic Analysis</t>
  </si>
  <si>
    <t>County</t>
  </si>
  <si>
    <t>GeoFips</t>
  </si>
  <si>
    <t>GeoName</t>
  </si>
  <si>
    <t>LineCode</t>
  </si>
  <si>
    <t>Description</t>
  </si>
  <si>
    <t>2014</t>
  </si>
  <si>
    <t>35031</t>
  </si>
  <si>
    <t>McKinley, NM</t>
  </si>
  <si>
    <t>Total compensation of employees (thousands of dollars)</t>
  </si>
  <si>
    <t>1</t>
  </si>
  <si>
    <t>Compensation of employees</t>
  </si>
  <si>
    <t>5</t>
  </si>
  <si>
    <t xml:space="preserve">  Wages and salaries</t>
  </si>
  <si>
    <t>6</t>
  </si>
  <si>
    <t xml:space="preserve">  Supplements to wages and salaries</t>
  </si>
  <si>
    <t>7</t>
  </si>
  <si>
    <t xml:space="preserve">    Employer contributions for employee pension and insurance funds</t>
  </si>
  <si>
    <t>8</t>
  </si>
  <si>
    <t xml:space="preserve">    Employer contributions for government social insurance</t>
  </si>
  <si>
    <t>9</t>
  </si>
  <si>
    <t>Average compensation per job (dollars)</t>
  </si>
  <si>
    <t>Compensation of employees by industry</t>
  </si>
  <si>
    <t>81</t>
  </si>
  <si>
    <t xml:space="preserve">  Farm compensation</t>
  </si>
  <si>
    <t>82</t>
  </si>
  <si>
    <t xml:space="preserve">  Nonfarm compensation</t>
  </si>
  <si>
    <t>90</t>
  </si>
  <si>
    <t xml:space="preserve">    Private nonfarm compensation</t>
  </si>
  <si>
    <t>100</t>
  </si>
  <si>
    <t>101</t>
  </si>
  <si>
    <t xml:space="preserve">        Forestry and logging</t>
  </si>
  <si>
    <t>102</t>
  </si>
  <si>
    <t xml:space="preserve">        Fishing, hunting and trapping</t>
  </si>
  <si>
    <t>200</t>
  </si>
  <si>
    <t>201</t>
  </si>
  <si>
    <t>202</t>
  </si>
  <si>
    <t>203</t>
  </si>
  <si>
    <t xml:space="preserve">        Support activities for mining</t>
  </si>
  <si>
    <t>300</t>
  </si>
  <si>
    <t xml:space="preserve">      Utilities</t>
  </si>
  <si>
    <t>400</t>
  </si>
  <si>
    <t xml:space="preserve">      Construction</t>
  </si>
  <si>
    <t>401</t>
  </si>
  <si>
    <t xml:space="preserve">        Construction of buildings</t>
  </si>
  <si>
    <t>402</t>
  </si>
  <si>
    <t xml:space="preserve">        Heavy and civil engineering construction</t>
  </si>
  <si>
    <t>403</t>
  </si>
  <si>
    <t xml:space="preserve">        Specialty trade contractors</t>
  </si>
  <si>
    <t>500</t>
  </si>
  <si>
    <t xml:space="preserve">      Manufacturing</t>
  </si>
  <si>
    <t>510</t>
  </si>
  <si>
    <t xml:space="preserve">        Durable goods manufacturing</t>
  </si>
  <si>
    <t>513</t>
  </si>
  <si>
    <t xml:space="preserve">          Primary metal manufacturing</t>
  </si>
  <si>
    <t>515</t>
  </si>
  <si>
    <t xml:space="preserve">          Machinery manufacturing</t>
  </si>
  <si>
    <t>517</t>
  </si>
  <si>
    <t xml:space="preserve">          Electrical equipment, appliance, and component manufacturing</t>
  </si>
  <si>
    <t>518</t>
  </si>
  <si>
    <t xml:space="preserve">          Motor vehicles, bodies and trailers, and parts manufacturing</t>
  </si>
  <si>
    <t>519</t>
  </si>
  <si>
    <t xml:space="preserve">          Other transportation equipment manufacturing</t>
  </si>
  <si>
    <t>521</t>
  </si>
  <si>
    <t xml:space="preserve">          Furniture and related product manufacturing</t>
  </si>
  <si>
    <t>522</t>
  </si>
  <si>
    <t xml:space="preserve">          Miscellaneous manufacturing</t>
  </si>
  <si>
    <t>530</t>
  </si>
  <si>
    <t xml:space="preserve">        Nondurable goods manufacturing</t>
  </si>
  <si>
    <t>531</t>
  </si>
  <si>
    <t xml:space="preserve">          Food manufacturing</t>
  </si>
  <si>
    <t>532</t>
  </si>
  <si>
    <t xml:space="preserve">          Beverage and tobacco product manufacturing</t>
  </si>
  <si>
    <t>533</t>
  </si>
  <si>
    <t xml:space="preserve">          Textile mills</t>
  </si>
  <si>
    <t>534</t>
  </si>
  <si>
    <t xml:space="preserve">          Textile product mills</t>
  </si>
  <si>
    <t>541</t>
  </si>
  <si>
    <t xml:space="preserve">          Chemical manufacturing</t>
  </si>
  <si>
    <t>542</t>
  </si>
  <si>
    <t xml:space="preserve">          Plastics and rubber products manufacturing</t>
  </si>
  <si>
    <t>600</t>
  </si>
  <si>
    <t xml:space="preserve">      Wholesale trade</t>
  </si>
  <si>
    <t>700</t>
  </si>
  <si>
    <t xml:space="preserve">      Retail trade</t>
  </si>
  <si>
    <t>701</t>
  </si>
  <si>
    <t xml:space="preserve">        Motor vehicle and parts dealers</t>
  </si>
  <si>
    <t>702</t>
  </si>
  <si>
    <t xml:space="preserve">        Furniture and home furnishings stores</t>
  </si>
  <si>
    <t>703</t>
  </si>
  <si>
    <t xml:space="preserve">        Electronics and appliance stores</t>
  </si>
  <si>
    <t>704</t>
  </si>
  <si>
    <t xml:space="preserve">        Building material and garden equipment and supplies dealers</t>
  </si>
  <si>
    <t>705</t>
  </si>
  <si>
    <t xml:space="preserve">        Food and beverage stores</t>
  </si>
  <si>
    <t>706</t>
  </si>
  <si>
    <t xml:space="preserve">        Health and personal care stores</t>
  </si>
  <si>
    <t>707</t>
  </si>
  <si>
    <t xml:space="preserve">        Gasoline stations</t>
  </si>
  <si>
    <t>708</t>
  </si>
  <si>
    <t xml:space="preserve">        Clothing and clothing accessories stores</t>
  </si>
  <si>
    <t>709</t>
  </si>
  <si>
    <t xml:space="preserve">        Sporting goods, hobby, musical instrument, and book stores</t>
  </si>
  <si>
    <t>711</t>
  </si>
  <si>
    <t xml:space="preserve">        General merchandise stores</t>
  </si>
  <si>
    <t>712</t>
  </si>
  <si>
    <t xml:space="preserve">        Miscellaneous store retailers</t>
  </si>
  <si>
    <t>713</t>
  </si>
  <si>
    <t xml:space="preserve">        Nonstore retailers</t>
  </si>
  <si>
    <t>800</t>
  </si>
  <si>
    <t xml:space="preserve">      Transportation and warehousing</t>
  </si>
  <si>
    <t>801</t>
  </si>
  <si>
    <t xml:space="preserve">        Air transportation</t>
  </si>
  <si>
    <t>803</t>
  </si>
  <si>
    <t xml:space="preserve">        Water transportation</t>
  </si>
  <si>
    <t>804</t>
  </si>
  <si>
    <t xml:space="preserve">        Truck transportation</t>
  </si>
  <si>
    <t>805</t>
  </si>
  <si>
    <t xml:space="preserve">        Transit and ground passenger transportation</t>
  </si>
  <si>
    <t>807</t>
  </si>
  <si>
    <t xml:space="preserve">        Scenic and sightseeing transportation</t>
  </si>
  <si>
    <t>808</t>
  </si>
  <si>
    <t xml:space="preserve">        Support activities for transportation</t>
  </si>
  <si>
    <t>809</t>
  </si>
  <si>
    <t xml:space="preserve">        Couriers and messengers</t>
  </si>
  <si>
    <t>811</t>
  </si>
  <si>
    <t xml:space="preserve">        Warehousing and storage</t>
  </si>
  <si>
    <t>900</t>
  </si>
  <si>
    <t xml:space="preserve">      Information</t>
  </si>
  <si>
    <t>903</t>
  </si>
  <si>
    <t xml:space="preserve">        Broadcasting (except Internet)</t>
  </si>
  <si>
    <t>905</t>
  </si>
  <si>
    <t xml:space="preserve">        Telecommunications</t>
  </si>
  <si>
    <t>906</t>
  </si>
  <si>
    <t xml:space="preserve">        Data processing, hosting, and related services</t>
  </si>
  <si>
    <t>1000</t>
  </si>
  <si>
    <t xml:space="preserve">      Finance and insurance</t>
  </si>
  <si>
    <t>1001</t>
  </si>
  <si>
    <t xml:space="preserve">        Monetary Authorities-central bank</t>
  </si>
  <si>
    <t>1002</t>
  </si>
  <si>
    <t xml:space="preserve">        Credit intermediation and related activities</t>
  </si>
  <si>
    <t>1003</t>
  </si>
  <si>
    <t xml:space="preserve">        Securities, commodity contracts, and other financial investments and related activities</t>
  </si>
  <si>
    <t>1004</t>
  </si>
  <si>
    <t xml:space="preserve">        Insurance carriers and related activities</t>
  </si>
  <si>
    <t>1005</t>
  </si>
  <si>
    <t xml:space="preserve">        Funds, trusts, and other financial vehicles</t>
  </si>
  <si>
    <t>1100</t>
  </si>
  <si>
    <t xml:space="preserve">      Real estate and rental and leasing</t>
  </si>
  <si>
    <t>1101</t>
  </si>
  <si>
    <t xml:space="preserve">        Real estate</t>
  </si>
  <si>
    <t>1102</t>
  </si>
  <si>
    <t xml:space="preserve">        Rental and leasing services</t>
  </si>
  <si>
    <t>1103</t>
  </si>
  <si>
    <t xml:space="preserve">        Lessors of nonfinancial intangible assets (except copyrighted works)</t>
  </si>
  <si>
    <t>1200</t>
  </si>
  <si>
    <t xml:space="preserve">      Professional, scientific, and technical services</t>
  </si>
  <si>
    <t>1300</t>
  </si>
  <si>
    <t xml:space="preserve">      Management of companies and enterprises</t>
  </si>
  <si>
    <t>1400</t>
  </si>
  <si>
    <t xml:space="preserve">      Administrative and support and waste management and remediation services</t>
  </si>
  <si>
    <t>1401</t>
  </si>
  <si>
    <t xml:space="preserve">        Administrative and support services</t>
  </si>
  <si>
    <t>1402</t>
  </si>
  <si>
    <t xml:space="preserve">        Waste management and remediation services</t>
  </si>
  <si>
    <t>1500</t>
  </si>
  <si>
    <t xml:space="preserve">      Educational services</t>
  </si>
  <si>
    <t>1600</t>
  </si>
  <si>
    <t xml:space="preserve">      Health care and social assistance</t>
  </si>
  <si>
    <t>1601</t>
  </si>
  <si>
    <t xml:space="preserve">        Ambulatory health care services</t>
  </si>
  <si>
    <t>1604</t>
  </si>
  <si>
    <t xml:space="preserve">        Social assistance</t>
  </si>
  <si>
    <t>1700</t>
  </si>
  <si>
    <t xml:space="preserve">      Arts, entertainment, and recreation</t>
  </si>
  <si>
    <t>1703</t>
  </si>
  <si>
    <t xml:space="preserve">        Amusement, gambling, and recreation industries</t>
  </si>
  <si>
    <t>1800</t>
  </si>
  <si>
    <t xml:space="preserve">      Accommodation and food services</t>
  </si>
  <si>
    <t>1801</t>
  </si>
  <si>
    <t xml:space="preserve">        Accommodation</t>
  </si>
  <si>
    <t>1802</t>
  </si>
  <si>
    <t xml:space="preserve">        Food services and drinking places</t>
  </si>
  <si>
    <t>1900</t>
  </si>
  <si>
    <t xml:space="preserve">      Other services (except public administration)</t>
  </si>
  <si>
    <t>1901</t>
  </si>
  <si>
    <t xml:space="preserve">        Repair and maintenance</t>
  </si>
  <si>
    <t>1902</t>
  </si>
  <si>
    <t xml:space="preserve">        Personal and laundry services</t>
  </si>
  <si>
    <t>1903</t>
  </si>
  <si>
    <t xml:space="preserve">        Religious, grantmaking, civic, professional, and similar organizations</t>
  </si>
  <si>
    <t>1904</t>
  </si>
  <si>
    <t xml:space="preserve">        Private households</t>
  </si>
  <si>
    <t>2000</t>
  </si>
  <si>
    <t xml:space="preserve">    Government and government enterprises</t>
  </si>
  <si>
    <t>2001</t>
  </si>
  <si>
    <t xml:space="preserve">      Federal, civilian</t>
  </si>
  <si>
    <t>2002</t>
  </si>
  <si>
    <t xml:space="preserve">      Military</t>
  </si>
  <si>
    <t>2010</t>
  </si>
  <si>
    <t xml:space="preserve">      State and local</t>
  </si>
  <si>
    <t>2011</t>
  </si>
  <si>
    <t xml:space="preserve">        State government</t>
  </si>
  <si>
    <t>2012</t>
  </si>
  <si>
    <t xml:space="preserve">        Local government</t>
  </si>
  <si>
    <t>Legend / Footnotes:</t>
  </si>
  <si>
    <t>1/ The estimates of compensation for 2001-2006 are based on the 2002 North American Industry Classification System (NAICS). The estimates for 2007-2010 are based on the 2007 NAICS. The estimates for 2011 forward are based on the 2012 NAICS.</t>
  </si>
  <si>
    <t>2/ Includes actual employer contributions and actuarially imputed employer contributions to reflect benefits accrued by defined benefit pension plan participants through service to employers in the current period.</t>
  </si>
  <si>
    <t>3/ Average compensation per job is compensation of employees divided by total full-time and part-time wage and salary employment.</t>
  </si>
  <si>
    <t>4/ Under the 2007 NAICS, internet publishing and broadcasting was reclassified to other information services.</t>
  </si>
  <si>
    <t>Note-- All dollar estimates are in current dollars (not adjusted for inflation).</t>
  </si>
  <si>
    <t>(D) Not shown to avoid disclosure of confidential information, but the estimates for this item are included in the total.</t>
  </si>
  <si>
    <t>(NA) Data not available for this year.</t>
  </si>
  <si>
    <t xml:space="preserve">  Last updated: November 19, 2015 -- new estimates for 2014; revised estimates for 2007-2013.</t>
  </si>
  <si>
    <t>Industry</t>
  </si>
  <si>
    <t>Count</t>
  </si>
  <si>
    <t>Gross Receipts</t>
  </si>
  <si>
    <t>Txbl Gross Rcpts</t>
  </si>
  <si>
    <t>Gross Tax</t>
  </si>
  <si>
    <t>Food-Med Tax</t>
  </si>
  <si>
    <t>Food-Med Deduction</t>
  </si>
  <si>
    <t>Subtotal</t>
  </si>
  <si>
    <t>MCKINLEY</t>
  </si>
  <si>
    <t>CA35 Personal Current Transfer Receipts</t>
  </si>
  <si>
    <t>Personal current transfer receipts (thousands of dollars)</t>
  </si>
  <si>
    <t xml:space="preserve">  Current transfer receipts of individuals from governments</t>
  </si>
  <si>
    <t xml:space="preserve">    Retirement and disability insurance benefits</t>
  </si>
  <si>
    <t xml:space="preserve">      Social Security benefits</t>
  </si>
  <si>
    <t xml:space="preserve">      Excluding Social Security benefits</t>
  </si>
  <si>
    <t xml:space="preserve">    Medical benefits</t>
  </si>
  <si>
    <t xml:space="preserve">      Medicare benefits</t>
  </si>
  <si>
    <t xml:space="preserve">      Public assistance medical care benefits</t>
  </si>
  <si>
    <t xml:space="preserve">      Military medical insurance benefits</t>
  </si>
  <si>
    <t xml:space="preserve">    Income maintenance benefits</t>
  </si>
  <si>
    <t xml:space="preserve">      Supplemental security income (SSI) benefits</t>
  </si>
  <si>
    <t xml:space="preserve">      Earned Income Tax Credit (EITC)</t>
  </si>
  <si>
    <t xml:space="preserve">      Supplemental Nutrition Assistance Program (SNAP)</t>
  </si>
  <si>
    <t xml:space="preserve">      Other income maintenance benefits</t>
  </si>
  <si>
    <t xml:space="preserve">    Unemployment insurance compensation</t>
  </si>
  <si>
    <t xml:space="preserve">      State unemployment insurance compensation</t>
  </si>
  <si>
    <t xml:space="preserve">      Excluding state unemployment insurance compensation</t>
  </si>
  <si>
    <t xml:space="preserve">    Veterans' benefits</t>
  </si>
  <si>
    <t xml:space="preserve">    Education and training assistance</t>
  </si>
  <si>
    <t xml:space="preserve">    Other transfer receipts of individuals from governments</t>
  </si>
  <si>
    <t xml:space="preserve">  Current transfer receipts of nonprofit institutions</t>
  </si>
  <si>
    <t xml:space="preserve">  Current transfer receipts of individuals from businesses</t>
  </si>
  <si>
    <t>1/ Consists largely of temporary disability payments, pension benefit guaranty payments, black lung payments, workers compensation, and Panama Canal construction annuity payments.</t>
  </si>
  <si>
    <t>2/ Consists of Medicaid and other medical vendor payments.</t>
  </si>
  <si>
    <t>3/ Consists of payments made under the TriCare Management Program (formerly called CHAMPUS) for the medical care of dependents of active duty military personnel and of retired military personnel and their dependents at nonmilitary medical facilities.</t>
  </si>
  <si>
    <t>4/ Consists largely of general assistance; family assistance (currently Temporary Assistance for Needy Families (TANF), previously emergency assistance and Aid to Families with Dependent Children (AFDC) and emergency assistance); expenditures for food under the Special Supplemental Nutrition Program for Women, Infants, and Children (WIC); Other Needs Assistance; refugee assistance; foster home care and adoption assistance; the Additional Child Tax Credit; and energy assistance.</t>
  </si>
  <si>
    <t>5/ Consists largely of federal fellowship payments (National Science Foundation fellowships and traineeships, subsistence payments to state maritime academy cadets, and other federal fellowships), interest subsidy on higher education loans, Pell Grants, Job Corps payments, education exchange payments, and state education assistance payments.</t>
  </si>
  <si>
    <t>6/ Consists largely of Bureau of Indian Affairs payments; Alaska Permanent Fund dividend payments; compensation of survivors of public safety officers; compensation of victims of crime; disaster relief payments; compensation for Japanese internment; the Economic Stimulus Act of 2008 rebates; the American Recovery and Reinvestment Act of 2009 funded tax credits, Federal Additional Compensation for unemployment, COBRA premium reduction, and the Economic Recovery lump sum payment; the health insurance premium tax credit and cost sharing reductions; other tax credits; and other special payments to individuals.</t>
  </si>
  <si>
    <t>7/ Consists of personal injury payments to individuals other than employees and other business transfer payments.</t>
  </si>
  <si>
    <t xml:space="preserve">  Last updated: November 19, 2015-- new estimtates for 2014; revised estimates for 1969-2013.</t>
  </si>
  <si>
    <t>CA30 Economic Profile</t>
  </si>
  <si>
    <t>Place of residence profile (thousands of dollars)</t>
  </si>
  <si>
    <t>10</t>
  </si>
  <si>
    <t>Personal income</t>
  </si>
  <si>
    <t>Derivation of personal income</t>
  </si>
  <si>
    <t>45</t>
  </si>
  <si>
    <t xml:space="preserve">  Net earnings by place of residence</t>
  </si>
  <si>
    <t>50</t>
  </si>
  <si>
    <t xml:space="preserve">  Personal current transfer receipts</t>
  </si>
  <si>
    <t>60</t>
  </si>
  <si>
    <t>70</t>
  </si>
  <si>
    <t>80</t>
  </si>
  <si>
    <t xml:space="preserve">    Retirement and other</t>
  </si>
  <si>
    <t xml:space="preserve">  Dividends, interest, and rent</t>
  </si>
  <si>
    <t xml:space="preserve">  Population (persons)</t>
  </si>
  <si>
    <t>Per capita incomes (dollars)</t>
  </si>
  <si>
    <t>110</t>
  </si>
  <si>
    <t xml:space="preserve">  Per capita personal income</t>
  </si>
  <si>
    <t>120</t>
  </si>
  <si>
    <t xml:space="preserve">  Per capita net earnings</t>
  </si>
  <si>
    <t>130</t>
  </si>
  <si>
    <t xml:space="preserve">  Per capita personal current transfer receipts</t>
  </si>
  <si>
    <t>140</t>
  </si>
  <si>
    <t xml:space="preserve">    Per capita income maintenance benefits</t>
  </si>
  <si>
    <t>150</t>
  </si>
  <si>
    <t xml:space="preserve">    Per capita unemployment insurance compensation</t>
  </si>
  <si>
    <t>160</t>
  </si>
  <si>
    <t xml:space="preserve">    Per capita retirement and other</t>
  </si>
  <si>
    <t>170</t>
  </si>
  <si>
    <t xml:space="preserve">  Per capita dividends, interest, and rent</t>
  </si>
  <si>
    <t>Place of work profile (thousands of dollars)</t>
  </si>
  <si>
    <t>180</t>
  </si>
  <si>
    <t xml:space="preserve">  Earnings by place of work</t>
  </si>
  <si>
    <t>190</t>
  </si>
  <si>
    <t xml:space="preserve">    Wages and salaries</t>
  </si>
  <si>
    <t xml:space="preserve">    Supplements to wages and salaries</t>
  </si>
  <si>
    <t xml:space="preserve">      Employer contributions for employee pension and insurance funds</t>
  </si>
  <si>
    <t xml:space="preserve">      Employer contributions for government social insurance</t>
  </si>
  <si>
    <t>210</t>
  </si>
  <si>
    <t xml:space="preserve">    Proprietors' income</t>
  </si>
  <si>
    <t>220</t>
  </si>
  <si>
    <t xml:space="preserve">      Farm proprietors' income</t>
  </si>
  <si>
    <t>230</t>
  </si>
  <si>
    <t xml:space="preserve">      Nonfarm proprietors' income</t>
  </si>
  <si>
    <t>240</t>
  </si>
  <si>
    <t>Total employment (number of jobs)</t>
  </si>
  <si>
    <t>250</t>
  </si>
  <si>
    <t xml:space="preserve">  Wage and salary employment</t>
  </si>
  <si>
    <t>260</t>
  </si>
  <si>
    <t xml:space="preserve">  Proprietors employment</t>
  </si>
  <si>
    <t>270</t>
  </si>
  <si>
    <t xml:space="preserve">    Farm proprietors employment</t>
  </si>
  <si>
    <t>280</t>
  </si>
  <si>
    <t xml:space="preserve">    Nonfarm proprietors employment</t>
  </si>
  <si>
    <t>290</t>
  </si>
  <si>
    <t>Average earnings per job (dollars)</t>
  </si>
  <si>
    <t xml:space="preserve">  Average wages and salaries</t>
  </si>
  <si>
    <t>310</t>
  </si>
  <si>
    <t xml:space="preserve">  Average nonfarm proprietors' income</t>
  </si>
  <si>
    <t>1/ Consists largely of Supplemental Security Income (SSI) payments; Earned Income Tax Credits (EITC); family assistance; general assistance; expenditures for food under the Special Supplemental Nutrition Program for Women, Infants, and Children (WIC); Supplemental Nutrition Assistance Program (SNAP); and other assistance benefits.</t>
  </si>
  <si>
    <t>2/ Rental income of persons includes the capital consumption adjustment.</t>
  </si>
  <si>
    <t>3/ Census Bureau midyear population estimates. Estimates for 2010-2014 reflect county population estimates available as of March 2015.</t>
  </si>
  <si>
    <t>4/ Type of income divided by population yields a per capita measure for that type of income.</t>
  </si>
  <si>
    <t>5/ Includes actual employer contributions and actuarially imputed employer contributions to reflect benefits accrued by defined benefit pension plan participants through service to employers in the current period.</t>
  </si>
  <si>
    <t>6/ Excludes limited partners.</t>
  </si>
  <si>
    <t xml:space="preserve">  Last updated: November 19, 2015-- new estimates for 2014; revised estimates for 1969-2013.</t>
  </si>
  <si>
    <t>Total Wages</t>
  </si>
  <si>
    <t>Govt Transfers</t>
  </si>
  <si>
    <t>Sales Eligible to Tax</t>
  </si>
  <si>
    <t xml:space="preserve">Average Percentage </t>
  </si>
  <si>
    <t>Wages Plus Government Transfers</t>
  </si>
  <si>
    <t>Population</t>
  </si>
  <si>
    <t xml:space="preserve">Total Employment </t>
  </si>
  <si>
    <t>Manufacturing Wages</t>
  </si>
  <si>
    <t>Transportation and Warehousing</t>
  </si>
  <si>
    <t>McKinley County</t>
  </si>
  <si>
    <t>35006</t>
  </si>
  <si>
    <t>Cibola, NM</t>
  </si>
  <si>
    <t xml:space="preserve">      Forestry, fishing, and related activities</t>
  </si>
  <si>
    <t>(D)</t>
  </si>
  <si>
    <t>103</t>
  </si>
  <si>
    <t xml:space="preserve">        Support activities for agriculture and forestry</t>
  </si>
  <si>
    <t xml:space="preserve">      Mining, quarrying, and oil and gas extraction</t>
  </si>
  <si>
    <t xml:space="preserve">        Oil and gas extraction</t>
  </si>
  <si>
    <t xml:space="preserve">        Mining (except oil and gas)</t>
  </si>
  <si>
    <t>511</t>
  </si>
  <si>
    <t xml:space="preserve">          Wood product manufacturing</t>
  </si>
  <si>
    <t>512</t>
  </si>
  <si>
    <t xml:space="preserve">          Nonmetallic mineral product manufacturing</t>
  </si>
  <si>
    <t>514</t>
  </si>
  <si>
    <t xml:space="preserve">          Fabricated metal product manufacturing</t>
  </si>
  <si>
    <t>516</t>
  </si>
  <si>
    <t xml:space="preserve">          Computer and electronic product manufacturing</t>
  </si>
  <si>
    <t>535</t>
  </si>
  <si>
    <t xml:space="preserve">          Apparel manufacturing</t>
  </si>
  <si>
    <t>536</t>
  </si>
  <si>
    <t xml:space="preserve">          Leather and allied product manufacturing</t>
  </si>
  <si>
    <t>537</t>
  </si>
  <si>
    <t xml:space="preserve">          Paper manufacturing</t>
  </si>
  <si>
    <t>538</t>
  </si>
  <si>
    <t xml:space="preserve">          Printing and related support activities</t>
  </si>
  <si>
    <t>539</t>
  </si>
  <si>
    <t xml:space="preserve">          Petroleum and coal products manufacturing</t>
  </si>
  <si>
    <t>802</t>
  </si>
  <si>
    <t xml:space="preserve">        Rail transportation</t>
  </si>
  <si>
    <t>806</t>
  </si>
  <si>
    <t xml:space="preserve">        Pipeline transportation</t>
  </si>
  <si>
    <t>901</t>
  </si>
  <si>
    <t xml:space="preserve">        Publishing industries (except Internet)</t>
  </si>
  <si>
    <t>902</t>
  </si>
  <si>
    <t xml:space="preserve">        Motion picture and sound recording industries</t>
  </si>
  <si>
    <t>904</t>
  </si>
  <si>
    <t xml:space="preserve">        Internet publishing and broadcasting</t>
  </si>
  <si>
    <t>(NA)</t>
  </si>
  <si>
    <t>907</t>
  </si>
  <si>
    <t xml:space="preserve">        Other information services</t>
  </si>
  <si>
    <t>1602</t>
  </si>
  <si>
    <t xml:space="preserve">        Hospitals</t>
  </si>
  <si>
    <t>1603</t>
  </si>
  <si>
    <t xml:space="preserve">        Nursing and residential care facilities</t>
  </si>
  <si>
    <t>1701</t>
  </si>
  <si>
    <t xml:space="preserve">        Performing arts, spectator sports, and related industries</t>
  </si>
  <si>
    <t>1702</t>
  </si>
  <si>
    <t xml:space="preserve">        Museums, historical sites, and similar institutions</t>
  </si>
  <si>
    <t>Geographic Note-- Cibola, NM was separated from Valencia in June 1981, but in these estimates, Valencia includes Cibola through the end of 1981.</t>
  </si>
  <si>
    <t>2100</t>
  </si>
  <si>
    <t>2110</t>
  </si>
  <si>
    <t>2120</t>
  </si>
  <si>
    <t>2200</t>
  </si>
  <si>
    <t>2210</t>
  </si>
  <si>
    <t>2220</t>
  </si>
  <si>
    <t>2230</t>
  </si>
  <si>
    <t>2300</t>
  </si>
  <si>
    <t>2310</t>
  </si>
  <si>
    <t>2320</t>
  </si>
  <si>
    <t>2330</t>
  </si>
  <si>
    <t>2340</t>
  </si>
  <si>
    <t>2400</t>
  </si>
  <si>
    <t>2410</t>
  </si>
  <si>
    <t>2420</t>
  </si>
  <si>
    <t>2500</t>
  </si>
  <si>
    <t>2600</t>
  </si>
  <si>
    <t>2700</t>
  </si>
  <si>
    <t>3000</t>
  </si>
  <si>
    <t>4000</t>
  </si>
  <si>
    <t>CIBOLA</t>
  </si>
  <si>
    <t>SAN JUAN</t>
  </si>
  <si>
    <t>35045</t>
  </si>
  <si>
    <t>San Juan, NM</t>
  </si>
  <si>
    <t>Cibola County</t>
  </si>
  <si>
    <t>San Juan County</t>
  </si>
  <si>
    <t>Mfg. %</t>
  </si>
  <si>
    <t>Trans &amp; Wholesale %</t>
  </si>
  <si>
    <t>Total Receipts by Business</t>
  </si>
  <si>
    <t>Total Gross Receipts Tax</t>
  </si>
  <si>
    <t>Location</t>
  </si>
  <si>
    <t>Average Wage</t>
  </si>
  <si>
    <t>Per Capita</t>
  </si>
  <si>
    <t>2013</t>
  </si>
  <si>
    <t>YR</t>
  </si>
  <si>
    <t>QTR</t>
  </si>
  <si>
    <t>Average Totals</t>
  </si>
  <si>
    <t>Per Capita Income</t>
  </si>
  <si>
    <t>Wages Plus Govt. Transfers</t>
  </si>
  <si>
    <t>Govt. Transfers</t>
  </si>
  <si>
    <t>TOTAL</t>
  </si>
  <si>
    <t xml:space="preserve"> Total</t>
  </si>
  <si>
    <t>GRT</t>
  </si>
  <si>
    <t>ECON PROFILE</t>
  </si>
  <si>
    <t>COMP</t>
  </si>
  <si>
    <t>GOVT TRANSFERS</t>
  </si>
  <si>
    <t>Basic or Primary Job Added or Lost</t>
  </si>
  <si>
    <t>Gross Reciepts Tax</t>
  </si>
  <si>
    <t>Population Inc/Dec %</t>
  </si>
  <si>
    <t>State of new mexico</t>
  </si>
  <si>
    <t>State Shared</t>
  </si>
  <si>
    <t>County Option</t>
  </si>
  <si>
    <t>Local Option (Grants)</t>
  </si>
  <si>
    <t>Local Option (Farmington)</t>
  </si>
  <si>
    <t>GRT INC/DEC %</t>
  </si>
  <si>
    <t>Total Reciepts Inc/Dec</t>
  </si>
  <si>
    <t>Sales Eligible Inc/Dec</t>
  </si>
  <si>
    <t>Wages to Sales</t>
  </si>
  <si>
    <t>Wages + Govt. Transfers to sales</t>
  </si>
  <si>
    <t>CHANGE</t>
  </si>
  <si>
    <t>%</t>
  </si>
  <si>
    <t>Local Option (Gallup)</t>
  </si>
  <si>
    <t>IMPACT ON GRT</t>
  </si>
  <si>
    <t>Average Wage of Job</t>
  </si>
  <si>
    <t>Economic Multiplier</t>
  </si>
  <si>
    <t>EM job Average Wage</t>
  </si>
  <si>
    <t>Times a $ Turns in Economy</t>
  </si>
  <si>
    <t>Economic Multiplier Wages</t>
  </si>
  <si>
    <t>Total EM Jobs Added or Lost</t>
  </si>
  <si>
    <t>Basic or Primary Job Wages Added or Lost</t>
  </si>
  <si>
    <t>Jobs Added or Lost</t>
  </si>
  <si>
    <t>Total Primary and Secondary Wages</t>
  </si>
  <si>
    <t>Population Change</t>
  </si>
  <si>
    <t>Current Population</t>
  </si>
  <si>
    <t>Projected Population</t>
  </si>
  <si>
    <t>Projected Population % Change</t>
  </si>
  <si>
    <t>Wages Added or Lost</t>
  </si>
  <si>
    <t>Wages + Govt Transfers to Sales</t>
  </si>
  <si>
    <t>Mfg.  Wages as a % of Total Wages</t>
  </si>
  <si>
    <t>Trans &amp; Wholesale Wages as a % of Total</t>
  </si>
  <si>
    <t>% of Wage Spent Locally Subject to GRT</t>
  </si>
  <si>
    <t>Local Option (Aztec)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</si>
</sst>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8" formatCode="&quot;$&quot;#,##0.00_);[Red]\(&quot;$&quot;#,##0.00\)"/>
    <numFmt numFmtId="44" formatCode="_(&quot;$&quot;* #,##0.00_);_(&quot;$&quot;* \(#,##0.00\);_(&quot;$&quot;* &quot;-&quot;??_);_(@_)"/>
    <numFmt numFmtId="43" formatCode="_(* #,##0.00_);_(* \(#,##0.00\);_(* &quot;-&quot;??_);_(@_)"/>
    <numFmt numFmtId="164" formatCode="&quot;$&quot;#,##0"/>
    <numFmt numFmtId="165" formatCode="0.000%"/>
    <numFmt numFmtId="166" formatCode="0_);\(0\)"/>
    <numFmt numFmtId="167" formatCode="&quot;$&quot;#,##0.00"/>
    <numFmt numFmtId="168" formatCode="_(* #,##0_);_(* \(#,##0\);_(* &quot;-&quot;??_);_(@_)"/>
    <numFmt numFmtId="169" formatCode="0.0000%"/>
    <numFmt numFmtId="170" formatCode="0.0000000"/>
    <numFmt numFmtId="171" formatCode="0.000000"/>
    <numFmt numFmtId="172" formatCode="&quot;$&quot;#,##0.0"/>
    <numFmt numFmtId="173" formatCode="&quot;$&quot;#,##0.0000000"/>
  </numFmts>
  <fonts count="20" x14ac:knownFonts="1">
    <font>
      <sz val="11"/>
      <color theme="1"/>
      <name val="Calibri"/>
      <family val="2"/>
      <scheme val="minor"/>
    </font>
    <font>
      <b/>
      <sz val="14"/>
      <name val="Arial"/>
    </font>
    <font>
      <sz val="13"/>
      <name val="Arial"/>
    </font>
    <font>
      <b/>
      <sz val="10"/>
      <color indexed="9"/>
      <name val="Arial"/>
    </font>
    <font>
      <b/>
      <i/>
      <sz val="15"/>
      <name val="Arial"/>
    </font>
    <font>
      <i/>
      <sz val="10"/>
      <name val="Arial"/>
    </font>
    <font>
      <sz val="12"/>
      <color rgb="FF000000"/>
      <name val="Calibri"/>
      <family val="2"/>
      <scheme val="minor"/>
    </font>
    <font>
      <b/>
      <sz val="12"/>
      <color rgb="FF000000"/>
      <name val="Calibri"/>
      <family val="2"/>
      <scheme val="minor"/>
    </font>
    <font>
      <b/>
      <sz val="14"/>
      <name val="Arial"/>
      <family val="2"/>
    </font>
    <font>
      <sz val="13"/>
      <name val="Arial"/>
      <family val="2"/>
    </font>
    <font>
      <b/>
      <sz val="10"/>
      <color indexed="9"/>
      <name val="Arial"/>
      <family val="2"/>
    </font>
    <font>
      <b/>
      <i/>
      <sz val="15"/>
      <name val="Arial"/>
      <family val="2"/>
    </font>
    <font>
      <i/>
      <sz val="10"/>
      <name val="Arial"/>
      <family val="2"/>
    </font>
    <font>
      <sz val="11"/>
      <color theme="1"/>
      <name val="Calibri"/>
      <family val="2"/>
      <scheme val="minor"/>
    </font>
    <font>
      <sz val="11"/>
      <color theme="1"/>
      <name val="Times New Roman"/>
      <family val="1"/>
    </font>
    <font>
      <sz val="12"/>
      <color rgb="FF000000"/>
      <name val="Times New Roman"/>
      <family val="1"/>
    </font>
    <font>
      <sz val="11"/>
      <color rgb="FF000000"/>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s>
  <fills count="13">
    <fill>
      <patternFill patternType="none"/>
    </fill>
    <fill>
      <patternFill patternType="gray125"/>
    </fill>
    <fill>
      <patternFill patternType="solid">
        <fgColor indexed="56"/>
        <bgColor indexed="23"/>
      </patternFill>
    </fill>
    <fill>
      <patternFill patternType="solid">
        <fgColor rgb="FFF0F0F0"/>
        <bgColor indexed="64"/>
      </patternFill>
    </fill>
    <fill>
      <patternFill patternType="solid">
        <fgColor rgb="FF99B4D1"/>
        <bgColor indexed="64"/>
      </patternFill>
    </fill>
    <fill>
      <patternFill patternType="solid">
        <fgColor theme="0"/>
        <bgColor indexed="64"/>
      </patternFill>
    </fill>
    <fill>
      <patternFill patternType="solid">
        <fgColor theme="9" tint="0.39997558519241921"/>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rgb="FF92D050"/>
        <bgColor indexed="64"/>
      </patternFill>
    </fill>
    <fill>
      <patternFill patternType="solid">
        <fgColor theme="8" tint="0.39997558519241921"/>
        <bgColor indexed="64"/>
      </patternFill>
    </fill>
  </fills>
  <borders count="9">
    <border>
      <left/>
      <right/>
      <top/>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style="thin">
        <color rgb="FF000000"/>
      </top>
      <bottom/>
      <diagonal/>
    </border>
    <border>
      <left/>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s>
  <cellStyleXfs count="3">
    <xf numFmtId="0" fontId="0" fillId="0" borderId="0"/>
    <xf numFmtId="44" fontId="13" fillId="0" borderId="0" applyFont="0" applyFill="0" applyBorder="0" applyAlignment="0" applyProtection="0"/>
    <xf numFmtId="43" fontId="13" fillId="0" borderId="0" applyFont="0" applyFill="0" applyBorder="0" applyAlignment="0" applyProtection="0"/>
  </cellStyleXfs>
  <cellXfs count="104">
    <xf numFmtId="0" fontId="0" fillId="0" borderId="0" xfId="0"/>
    <xf numFmtId="0" fontId="0" fillId="0" borderId="0" xfId="0"/>
    <xf numFmtId="0" fontId="3" fillId="2" borderId="1" xfId="0" applyFont="1" applyFill="1" applyBorder="1" applyAlignment="1">
      <alignment horizontal="center"/>
    </xf>
    <xf numFmtId="49" fontId="7" fillId="4" borderId="2" xfId="0" applyNumberFormat="1" applyFont="1" applyFill="1" applyBorder="1" applyAlignment="1">
      <alignment horizontal="left" vertical="top" wrapText="1"/>
    </xf>
    <xf numFmtId="164" fontId="0" fillId="0" borderId="0" xfId="0" applyNumberFormat="1"/>
    <xf numFmtId="0" fontId="0" fillId="0" borderId="0" xfId="0"/>
    <xf numFmtId="0" fontId="10" fillId="2" borderId="1" xfId="0" applyFont="1" applyFill="1" applyBorder="1" applyAlignment="1">
      <alignment horizontal="center"/>
    </xf>
    <xf numFmtId="164" fontId="0" fillId="0" borderId="0" xfId="0" applyNumberFormat="1" applyAlignment="1">
      <alignment horizontal="center"/>
    </xf>
    <xf numFmtId="0" fontId="0" fillId="0" borderId="0" xfId="0"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3" fontId="0" fillId="0" borderId="0" xfId="0" applyNumberFormat="1" applyAlignment="1">
      <alignment horizontal="center"/>
    </xf>
    <xf numFmtId="1" fontId="0" fillId="0" borderId="0" xfId="0" applyNumberFormat="1" applyAlignment="1">
      <alignment horizontal="center"/>
    </xf>
    <xf numFmtId="0" fontId="0" fillId="0" borderId="0" xfId="0"/>
    <xf numFmtId="0" fontId="0" fillId="0" borderId="0" xfId="0"/>
    <xf numFmtId="0" fontId="0" fillId="0" borderId="0" xfId="0" applyFill="1" applyBorder="1"/>
    <xf numFmtId="49" fontId="6" fillId="3" borderId="3" xfId="0" applyNumberFormat="1" applyFont="1" applyFill="1" applyBorder="1" applyAlignment="1">
      <alignment horizontal="center" vertical="top"/>
    </xf>
    <xf numFmtId="3" fontId="15" fillId="5" borderId="4" xfId="0" applyNumberFormat="1" applyFont="1" applyFill="1" applyBorder="1" applyAlignment="1">
      <alignment horizontal="center" vertical="top" wrapText="1"/>
    </xf>
    <xf numFmtId="3" fontId="6" fillId="5" borderId="4" xfId="0" applyNumberFormat="1" applyFont="1" applyFill="1" applyBorder="1" applyAlignment="1">
      <alignment horizontal="center" vertical="top" wrapText="1"/>
    </xf>
    <xf numFmtId="3" fontId="16" fillId="5" borderId="4" xfId="0" applyNumberFormat="1" applyFont="1" applyFill="1" applyBorder="1" applyAlignment="1">
      <alignment horizontal="center" vertical="top" wrapText="1"/>
    </xf>
    <xf numFmtId="167" fontId="16" fillId="5" borderId="4" xfId="0" applyNumberFormat="1" applyFont="1" applyFill="1" applyBorder="1" applyAlignment="1">
      <alignment horizontal="center" vertical="top" wrapText="1"/>
    </xf>
    <xf numFmtId="49" fontId="6" fillId="3" borderId="5" xfId="0" applyNumberFormat="1" applyFont="1" applyFill="1" applyBorder="1" applyAlignment="1">
      <alignment horizontal="center" vertical="top"/>
    </xf>
    <xf numFmtId="0" fontId="0" fillId="5" borderId="4" xfId="0" applyFill="1" applyBorder="1"/>
    <xf numFmtId="3" fontId="14" fillId="5" borderId="4" xfId="0" applyNumberFormat="1" applyFont="1" applyFill="1" applyBorder="1" applyAlignment="1">
      <alignment horizontal="center"/>
    </xf>
    <xf numFmtId="3" fontId="14" fillId="5" borderId="4" xfId="1" applyNumberFormat="1" applyFont="1" applyFill="1" applyBorder="1" applyAlignment="1">
      <alignment horizontal="center"/>
    </xf>
    <xf numFmtId="3" fontId="0" fillId="5" borderId="4" xfId="0" applyNumberFormat="1" applyFont="1" applyFill="1" applyBorder="1" applyAlignment="1">
      <alignment horizontal="center"/>
    </xf>
    <xf numFmtId="167" fontId="0" fillId="5" borderId="4" xfId="0" applyNumberFormat="1" applyFont="1" applyFill="1" applyBorder="1" applyAlignment="1">
      <alignment horizontal="center"/>
    </xf>
    <xf numFmtId="166" fontId="0" fillId="5" borderId="4" xfId="1" applyNumberFormat="1" applyFont="1" applyFill="1" applyBorder="1"/>
    <xf numFmtId="0" fontId="0" fillId="5" borderId="4" xfId="0" applyFont="1" applyFill="1" applyBorder="1" applyAlignment="1">
      <alignment horizontal="center"/>
    </xf>
    <xf numFmtId="167" fontId="0" fillId="5" borderId="4" xfId="1" applyNumberFormat="1" applyFont="1" applyFill="1" applyBorder="1" applyAlignment="1">
      <alignment horizontal="center"/>
    </xf>
    <xf numFmtId="167" fontId="0" fillId="5" borderId="4" xfId="0" applyNumberFormat="1" applyFill="1" applyBorder="1" applyAlignment="1">
      <alignment horizontal="center"/>
    </xf>
    <xf numFmtId="167" fontId="6" fillId="5" borderId="4" xfId="0" applyNumberFormat="1" applyFont="1" applyFill="1" applyBorder="1" applyAlignment="1">
      <alignment horizontal="center" vertical="top" wrapText="1"/>
    </xf>
    <xf numFmtId="167" fontId="17" fillId="5" borderId="4" xfId="2" applyNumberFormat="1" applyFont="1" applyFill="1" applyBorder="1" applyAlignment="1">
      <alignment horizontal="center"/>
    </xf>
    <xf numFmtId="167" fontId="17" fillId="5" borderId="4" xfId="0" applyNumberFormat="1" applyFont="1" applyFill="1" applyBorder="1" applyAlignment="1">
      <alignment horizontal="center"/>
    </xf>
    <xf numFmtId="167" fontId="6" fillId="5" borderId="4" xfId="2" applyNumberFormat="1" applyFont="1" applyFill="1" applyBorder="1" applyAlignment="1">
      <alignment horizontal="center" vertical="top" wrapText="1"/>
    </xf>
    <xf numFmtId="0" fontId="0" fillId="0" borderId="0" xfId="0" applyAlignment="1">
      <alignment wrapText="1"/>
    </xf>
    <xf numFmtId="49" fontId="6" fillId="3" borderId="5" xfId="0" applyNumberFormat="1" applyFont="1" applyFill="1" applyBorder="1" applyAlignment="1">
      <alignment horizontal="center" vertical="top" wrapText="1"/>
    </xf>
    <xf numFmtId="3" fontId="0" fillId="5" borderId="4" xfId="0" applyNumberFormat="1" applyFill="1" applyBorder="1" applyAlignment="1">
      <alignment horizontal="center"/>
    </xf>
    <xf numFmtId="0" fontId="0" fillId="5" borderId="4" xfId="0" applyFill="1" applyBorder="1" applyAlignment="1">
      <alignment horizontal="center"/>
    </xf>
    <xf numFmtId="168" fontId="17" fillId="5" borderId="4" xfId="2" applyNumberFormat="1" applyFont="1" applyFill="1" applyBorder="1" applyAlignment="1">
      <alignment horizontal="center"/>
    </xf>
    <xf numFmtId="168" fontId="0" fillId="5" borderId="4" xfId="2" applyNumberFormat="1" applyFont="1" applyFill="1" applyBorder="1" applyAlignment="1">
      <alignment horizontal="center"/>
    </xf>
    <xf numFmtId="168" fontId="6" fillId="5" borderId="4" xfId="0" applyNumberFormat="1" applyFont="1" applyFill="1" applyBorder="1" applyAlignment="1">
      <alignment horizontal="center" vertical="top" wrapText="1"/>
    </xf>
    <xf numFmtId="168" fontId="6" fillId="5" borderId="4" xfId="2" applyNumberFormat="1" applyFont="1" applyFill="1" applyBorder="1" applyAlignment="1">
      <alignment horizontal="center" vertical="top" wrapText="1"/>
    </xf>
    <xf numFmtId="8" fontId="0" fillId="5" borderId="4" xfId="0" applyNumberFormat="1" applyFill="1" applyBorder="1" applyAlignment="1">
      <alignment horizontal="center"/>
    </xf>
    <xf numFmtId="8" fontId="0" fillId="5" borderId="4" xfId="0" applyNumberFormat="1" applyFont="1" applyFill="1" applyBorder="1" applyAlignment="1">
      <alignment horizontal="center"/>
    </xf>
    <xf numFmtId="4" fontId="0" fillId="0" borderId="0" xfId="0" applyNumberFormat="1" applyAlignment="1">
      <alignment horizontal="center"/>
    </xf>
    <xf numFmtId="164" fontId="0" fillId="5" borderId="4" xfId="0" applyNumberFormat="1" applyFont="1" applyFill="1" applyBorder="1" applyAlignment="1">
      <alignment horizontal="center"/>
    </xf>
    <xf numFmtId="0" fontId="0" fillId="6" borderId="0" xfId="0" applyFill="1" applyAlignment="1">
      <alignment wrapText="1"/>
    </xf>
    <xf numFmtId="0" fontId="0" fillId="6" borderId="0" xfId="0" applyFill="1" applyAlignment="1">
      <alignment horizontal="center"/>
    </xf>
    <xf numFmtId="0" fontId="0" fillId="6" borderId="0" xfId="0" applyFill="1"/>
    <xf numFmtId="164" fontId="0" fillId="6" borderId="0" xfId="0" applyNumberFormat="1" applyFill="1" applyAlignment="1">
      <alignment horizontal="center"/>
    </xf>
    <xf numFmtId="165" fontId="0" fillId="6" borderId="0" xfId="0" applyNumberFormat="1" applyFill="1" applyAlignment="1">
      <alignment horizontal="center"/>
    </xf>
    <xf numFmtId="10" fontId="0" fillId="6" borderId="0" xfId="0" applyNumberFormat="1" applyFill="1" applyAlignment="1">
      <alignment horizontal="center"/>
    </xf>
    <xf numFmtId="3" fontId="0" fillId="6" borderId="0" xfId="0" applyNumberFormat="1" applyFill="1" applyAlignment="1">
      <alignment horizontal="center"/>
    </xf>
    <xf numFmtId="1" fontId="0" fillId="6" borderId="0" xfId="0" applyNumberFormat="1" applyFill="1" applyAlignment="1">
      <alignment horizontal="center"/>
    </xf>
    <xf numFmtId="164" fontId="18" fillId="0" borderId="0" xfId="0" applyNumberFormat="1" applyFont="1" applyAlignment="1">
      <alignment horizontal="center" wrapText="1"/>
    </xf>
    <xf numFmtId="0" fontId="18" fillId="0" borderId="0" xfId="0" applyFont="1" applyAlignment="1">
      <alignment wrapText="1"/>
    </xf>
    <xf numFmtId="0" fontId="18" fillId="6" borderId="0" xfId="0" applyFont="1" applyFill="1" applyAlignment="1">
      <alignment wrapText="1"/>
    </xf>
    <xf numFmtId="0" fontId="18" fillId="0" borderId="0" xfId="0" applyFont="1" applyAlignment="1">
      <alignment horizontal="center" wrapText="1"/>
    </xf>
    <xf numFmtId="0" fontId="0" fillId="7" borderId="0" xfId="0" applyFill="1"/>
    <xf numFmtId="0" fontId="0" fillId="8" borderId="0" xfId="0" applyFill="1"/>
    <xf numFmtId="0" fontId="0" fillId="9" borderId="0" xfId="0" applyFill="1"/>
    <xf numFmtId="0" fontId="0" fillId="10" borderId="0" xfId="0" applyFill="1"/>
    <xf numFmtId="0" fontId="0" fillId="0" borderId="0" xfId="0" applyAlignment="1">
      <alignment horizontal="left"/>
    </xf>
    <xf numFmtId="0" fontId="0" fillId="0" borderId="0" xfId="0"/>
    <xf numFmtId="169" fontId="0" fillId="0" borderId="0" xfId="0" applyNumberFormat="1" applyAlignment="1">
      <alignment horizontal="center"/>
    </xf>
    <xf numFmtId="169" fontId="0" fillId="6" borderId="0" xfId="0" applyNumberFormat="1" applyFill="1" applyAlignment="1">
      <alignment horizontal="center"/>
    </xf>
    <xf numFmtId="169" fontId="0" fillId="6" borderId="0" xfId="0" applyNumberFormat="1" applyFill="1"/>
    <xf numFmtId="0" fontId="0" fillId="0" borderId="6" xfId="0" applyBorder="1"/>
    <xf numFmtId="164" fontId="0" fillId="0" borderId="6" xfId="0" applyNumberFormat="1" applyBorder="1"/>
    <xf numFmtId="164" fontId="0" fillId="0" borderId="7" xfId="0" applyNumberFormat="1" applyBorder="1" applyAlignment="1">
      <alignment horizontal="center"/>
    </xf>
    <xf numFmtId="164" fontId="0" fillId="5" borderId="8" xfId="0" applyNumberFormat="1" applyFont="1" applyFill="1" applyBorder="1" applyAlignment="1">
      <alignment horizontal="center" wrapText="1"/>
    </xf>
    <xf numFmtId="164" fontId="0" fillId="0" borderId="8" xfId="0" applyNumberFormat="1" applyBorder="1" applyAlignment="1">
      <alignment wrapText="1"/>
    </xf>
    <xf numFmtId="170" fontId="0" fillId="0" borderId="0" xfId="0" applyNumberFormat="1"/>
    <xf numFmtId="2" fontId="0" fillId="0" borderId="0" xfId="0" applyNumberFormat="1"/>
    <xf numFmtId="0" fontId="0" fillId="11" borderId="0" xfId="0" applyFill="1"/>
    <xf numFmtId="164" fontId="0" fillId="12" borderId="0" xfId="0" applyNumberFormat="1" applyFill="1"/>
    <xf numFmtId="0" fontId="0" fillId="0" borderId="0" xfId="0"/>
    <xf numFmtId="171" fontId="0" fillId="12" borderId="0" xfId="0" applyNumberFormat="1" applyFill="1"/>
    <xf numFmtId="0" fontId="19" fillId="0" borderId="0" xfId="0" applyFont="1"/>
    <xf numFmtId="0" fontId="0" fillId="6" borderId="0" xfId="0" applyFill="1" applyAlignment="1">
      <alignment horizontal="left"/>
    </xf>
    <xf numFmtId="0" fontId="19" fillId="0" borderId="0" xfId="0" applyFont="1" applyAlignment="1">
      <alignment horizontal="left"/>
    </xf>
    <xf numFmtId="164" fontId="0" fillId="11" borderId="0" xfId="0" applyNumberFormat="1" applyFill="1"/>
    <xf numFmtId="0" fontId="0" fillId="5" borderId="0" xfId="0" applyFill="1"/>
    <xf numFmtId="0" fontId="0" fillId="0" borderId="0" xfId="0"/>
    <xf numFmtId="172" fontId="0" fillId="0" borderId="0" xfId="0" applyNumberFormat="1"/>
    <xf numFmtId="10" fontId="0" fillId="0" borderId="0" xfId="0" applyNumberFormat="1"/>
    <xf numFmtId="167" fontId="0" fillId="0" borderId="0" xfId="0" applyNumberFormat="1"/>
    <xf numFmtId="173" fontId="0" fillId="0" borderId="0" xfId="0" applyNumberFormat="1"/>
    <xf numFmtId="4" fontId="0" fillId="0" borderId="0" xfId="0" applyNumberFormat="1"/>
    <xf numFmtId="0" fontId="0" fillId="0" borderId="0" xfId="0"/>
    <xf numFmtId="164" fontId="0" fillId="0" borderId="0" xfId="0" applyNumberFormat="1" applyFill="1"/>
    <xf numFmtId="0" fontId="0" fillId="0" borderId="0" xfId="0" applyFill="1"/>
    <xf numFmtId="0" fontId="0" fillId="0" borderId="0" xfId="0"/>
    <xf numFmtId="167" fontId="0" fillId="0" borderId="0" xfId="0" applyNumberFormat="1" applyAlignment="1">
      <alignment horizontal="center"/>
    </xf>
    <xf numFmtId="0" fontId="5" fillId="0" borderId="0" xfId="0" applyFont="1" applyAlignment="1">
      <alignment wrapText="1"/>
    </xf>
    <xf numFmtId="0" fontId="0" fillId="0" borderId="0" xfId="0"/>
    <xf numFmtId="0" fontId="1" fillId="0" borderId="0" xfId="0" applyFont="1"/>
    <xf numFmtId="0" fontId="2" fillId="0" borderId="0" xfId="0" applyFont="1"/>
    <xf numFmtId="0" fontId="4" fillId="0" borderId="0" xfId="0" applyFont="1" applyAlignment="1">
      <alignment wrapText="1"/>
    </xf>
    <xf numFmtId="0" fontId="12" fillId="0" borderId="0" xfId="0" applyFont="1" applyAlignment="1">
      <alignment wrapText="1"/>
    </xf>
    <xf numFmtId="0" fontId="8" fillId="0" borderId="0" xfId="0" applyFont="1"/>
    <xf numFmtId="0" fontId="9" fillId="0" borderId="0" xfId="0" applyFont="1"/>
    <xf numFmtId="0" fontId="11" fillId="0" borderId="0" xfId="0" applyFont="1" applyAlignment="1">
      <alignment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Business Reciepts 2014</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15-987B-4378-B94A-C5A5AD518D00}"/>
              </c:ext>
            </c:extLst>
          </c:dPt>
          <c:dPt>
            <c:idx val="1"/>
            <c:invertIfNegative val="0"/>
            <c:bubble3D val="0"/>
            <c:spPr>
              <a:solidFill>
                <a:schemeClr val="accent4"/>
              </a:solidFill>
              <a:ln>
                <a:noFill/>
              </a:ln>
              <a:effectLst/>
            </c:spPr>
            <c:extLst>
              <c:ext xmlns:c16="http://schemas.microsoft.com/office/drawing/2014/chart" uri="{C3380CC4-5D6E-409C-BE32-E72D297353CC}">
                <c16:uniqueId val="{0000001E-987B-4378-B94A-C5A5AD518D00}"/>
              </c:ext>
            </c:extLst>
          </c:dPt>
          <c:dPt>
            <c:idx val="2"/>
            <c:invertIfNegative val="0"/>
            <c:bubble3D val="0"/>
            <c:spPr>
              <a:solidFill>
                <a:schemeClr val="accent6"/>
              </a:solidFill>
              <a:ln>
                <a:noFill/>
              </a:ln>
              <a:effectLst/>
            </c:spPr>
            <c:extLst>
              <c:ext xmlns:c16="http://schemas.microsoft.com/office/drawing/2014/chart" uri="{C3380CC4-5D6E-409C-BE32-E72D297353CC}">
                <c16:uniqueId val="{00000029-987B-4378-B94A-C5A5AD518D00}"/>
              </c:ext>
            </c:extLst>
          </c:dPt>
          <c:val>
            <c:numRef>
              <c:f>Summary!$D$2:$G$2</c:f>
              <c:numCache>
                <c:formatCode>"$"#,##0</c:formatCode>
                <c:ptCount val="4"/>
                <c:pt idx="0">
                  <c:v>2405652249.0593004</c:v>
                </c:pt>
                <c:pt idx="1">
                  <c:v>514839957.84990001</c:v>
                </c:pt>
                <c:pt idx="2">
                  <c:v>7759302949.6652012</c:v>
                </c:pt>
                <c:pt idx="3">
                  <c:v>10679795156.574402</c:v>
                </c:pt>
              </c:numCache>
            </c:numRef>
          </c:val>
          <c:extLst>
            <c:ext xmlns:c16="http://schemas.microsoft.com/office/drawing/2014/chart" uri="{C3380CC4-5D6E-409C-BE32-E72D297353CC}">
              <c16:uniqueId val="{00000000-987B-4378-B94A-C5A5AD518D00}"/>
            </c:ext>
          </c:extLst>
        </c:ser>
        <c:dLbls>
          <c:showLegendKey val="0"/>
          <c:showVal val="0"/>
          <c:showCatName val="0"/>
          <c:showSerName val="0"/>
          <c:showPercent val="0"/>
          <c:showBubbleSize val="0"/>
        </c:dLbls>
        <c:gapWidth val="219"/>
        <c:overlap val="-27"/>
        <c:axId val="88603264"/>
        <c:axId val="88613248"/>
      </c:barChart>
      <c:catAx>
        <c:axId val="8860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613248"/>
        <c:crosses val="autoZero"/>
        <c:auto val="1"/>
        <c:lblAlgn val="ctr"/>
        <c:lblOffset val="100"/>
        <c:noMultiLvlLbl val="0"/>
      </c:catAx>
      <c:valAx>
        <c:axId val="8861324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603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EMPLOYMENT</a:t>
            </a:r>
            <a:endParaRPr lang="en-US"/>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Hist'!$C$34:$G$34</c:f>
              <c:numCache>
                <c:formatCode>#,##0</c:formatCode>
                <c:ptCount val="5"/>
                <c:pt idx="0">
                  <c:v>29921</c:v>
                </c:pt>
                <c:pt idx="1">
                  <c:v>29691</c:v>
                </c:pt>
                <c:pt idx="2">
                  <c:v>28920</c:v>
                </c:pt>
                <c:pt idx="3">
                  <c:v>28124</c:v>
                </c:pt>
                <c:pt idx="4">
                  <c:v>27777</c:v>
                </c:pt>
              </c:numCache>
            </c:numRef>
          </c:val>
          <c:smooth val="0"/>
          <c:extLst>
            <c:ext xmlns:c16="http://schemas.microsoft.com/office/drawing/2014/chart" uri="{C3380CC4-5D6E-409C-BE32-E72D297353CC}">
              <c16:uniqueId val="{00000000-85BE-422A-B69C-8629C853FA88}"/>
            </c:ext>
          </c:extLst>
        </c:ser>
        <c:dLbls>
          <c:showLegendKey val="0"/>
          <c:showVal val="0"/>
          <c:showCatName val="0"/>
          <c:showSerName val="0"/>
          <c:showPercent val="0"/>
          <c:showBubbleSize val="0"/>
        </c:dLbls>
        <c:smooth val="0"/>
        <c:axId val="89505792"/>
        <c:axId val="89507328"/>
      </c:lineChart>
      <c:catAx>
        <c:axId val="8950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507328"/>
        <c:crosses val="autoZero"/>
        <c:auto val="1"/>
        <c:lblAlgn val="ctr"/>
        <c:lblOffset val="100"/>
        <c:noMultiLvlLbl val="0"/>
      </c:catAx>
      <c:valAx>
        <c:axId val="89507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505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Cibola</a:t>
            </a:r>
            <a:r>
              <a:rPr lang="en-US" baseline="0"/>
              <a:t> County Business Sales</a:t>
            </a:r>
            <a:endParaRPr lang="en-US"/>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Hist'!$J$4:$N$4</c:f>
              <c:numCache>
                <c:formatCode>"$"#,##0</c:formatCode>
                <c:ptCount val="5"/>
                <c:pt idx="0">
                  <c:v>541151591.07730007</c:v>
                </c:pt>
                <c:pt idx="1">
                  <c:v>516712209.35000002</c:v>
                </c:pt>
                <c:pt idx="2">
                  <c:v>543507544.6027</c:v>
                </c:pt>
                <c:pt idx="3">
                  <c:v>536676019.71020001</c:v>
                </c:pt>
                <c:pt idx="4">
                  <c:v>514839957.84990001</c:v>
                </c:pt>
              </c:numCache>
            </c:numRef>
          </c:val>
          <c:smooth val="0"/>
          <c:extLst>
            <c:ext xmlns:c16="http://schemas.microsoft.com/office/drawing/2014/chart" uri="{C3380CC4-5D6E-409C-BE32-E72D297353CC}">
              <c16:uniqueId val="{00000000-FC53-496E-B17D-C5C2215CC403}"/>
            </c:ext>
          </c:extLst>
        </c:ser>
        <c:dLbls>
          <c:showLegendKey val="0"/>
          <c:showVal val="0"/>
          <c:showCatName val="0"/>
          <c:showSerName val="0"/>
          <c:showPercent val="0"/>
          <c:showBubbleSize val="0"/>
        </c:dLbls>
        <c:smooth val="0"/>
        <c:axId val="89683456"/>
        <c:axId val="89684992"/>
      </c:lineChart>
      <c:catAx>
        <c:axId val="8968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684992"/>
        <c:crosses val="autoZero"/>
        <c:auto val="1"/>
        <c:lblAlgn val="ctr"/>
        <c:lblOffset val="100"/>
        <c:noMultiLvlLbl val="0"/>
      </c:catAx>
      <c:valAx>
        <c:axId val="896849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683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GRT</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Hist'!$J$12:$N$12</c:f>
              <c:numCache>
                <c:formatCode>"$"#,##0</c:formatCode>
                <c:ptCount val="5"/>
                <c:pt idx="0">
                  <c:v>26186273.91</c:v>
                </c:pt>
                <c:pt idx="1">
                  <c:v>23795131.780000001</c:v>
                </c:pt>
                <c:pt idx="2">
                  <c:v>24966921.600000001</c:v>
                </c:pt>
                <c:pt idx="3">
                  <c:v>24376470.899999999</c:v>
                </c:pt>
                <c:pt idx="4">
                  <c:v>24543080.039999999</c:v>
                </c:pt>
              </c:numCache>
            </c:numRef>
          </c:val>
          <c:smooth val="0"/>
          <c:extLst>
            <c:ext xmlns:c16="http://schemas.microsoft.com/office/drawing/2014/chart" uri="{C3380CC4-5D6E-409C-BE32-E72D297353CC}">
              <c16:uniqueId val="{00000000-6AD1-43C4-9ED5-6101EC089E96}"/>
            </c:ext>
          </c:extLst>
        </c:ser>
        <c:dLbls>
          <c:showLegendKey val="0"/>
          <c:showVal val="0"/>
          <c:showCatName val="0"/>
          <c:showSerName val="0"/>
          <c:showPercent val="0"/>
          <c:showBubbleSize val="0"/>
        </c:dLbls>
        <c:smooth val="0"/>
        <c:axId val="89721856"/>
        <c:axId val="89731840"/>
      </c:lineChart>
      <c:catAx>
        <c:axId val="8972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731840"/>
        <c:crosses val="autoZero"/>
        <c:auto val="1"/>
        <c:lblAlgn val="ctr"/>
        <c:lblOffset val="100"/>
        <c:noMultiLvlLbl val="0"/>
      </c:catAx>
      <c:valAx>
        <c:axId val="8973184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721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Wages</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Hist'!$J$18:$N$18</c:f>
              <c:numCache>
                <c:formatCode>"$"#,##0</c:formatCode>
                <c:ptCount val="5"/>
                <c:pt idx="0">
                  <c:v>281886000</c:v>
                </c:pt>
                <c:pt idx="1">
                  <c:v>286160000</c:v>
                </c:pt>
                <c:pt idx="2">
                  <c:v>298924000</c:v>
                </c:pt>
                <c:pt idx="3">
                  <c:v>296110000</c:v>
                </c:pt>
                <c:pt idx="4">
                  <c:v>385870000</c:v>
                </c:pt>
              </c:numCache>
            </c:numRef>
          </c:val>
          <c:smooth val="0"/>
          <c:extLst>
            <c:ext xmlns:c16="http://schemas.microsoft.com/office/drawing/2014/chart" uri="{C3380CC4-5D6E-409C-BE32-E72D297353CC}">
              <c16:uniqueId val="{00000000-62C3-46D6-8555-D8299FDA8F39}"/>
            </c:ext>
          </c:extLst>
        </c:ser>
        <c:dLbls>
          <c:showLegendKey val="0"/>
          <c:showVal val="0"/>
          <c:showCatName val="0"/>
          <c:showSerName val="0"/>
          <c:showPercent val="0"/>
          <c:showBubbleSize val="0"/>
        </c:dLbls>
        <c:smooth val="0"/>
        <c:axId val="89764608"/>
        <c:axId val="89766144"/>
      </c:lineChart>
      <c:catAx>
        <c:axId val="89764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766144"/>
        <c:crosses val="autoZero"/>
        <c:auto val="1"/>
        <c:lblAlgn val="ctr"/>
        <c:lblOffset val="100"/>
        <c:noMultiLvlLbl val="0"/>
      </c:catAx>
      <c:valAx>
        <c:axId val="8976614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764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Govt</a:t>
            </a:r>
            <a:r>
              <a:rPr lang="en-US" baseline="0"/>
              <a:t> Transfer</a:t>
            </a:r>
            <a:endParaRPr lang="en-US"/>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Hist'!$J$20:$N$20</c:f>
              <c:numCache>
                <c:formatCode>"$"#,##0</c:formatCode>
                <c:ptCount val="5"/>
                <c:pt idx="0">
                  <c:v>216995000</c:v>
                </c:pt>
                <c:pt idx="1">
                  <c:v>219037000</c:v>
                </c:pt>
                <c:pt idx="2">
                  <c:v>217687000</c:v>
                </c:pt>
                <c:pt idx="3">
                  <c:v>216891000</c:v>
                </c:pt>
                <c:pt idx="4">
                  <c:v>235041000</c:v>
                </c:pt>
              </c:numCache>
            </c:numRef>
          </c:val>
          <c:smooth val="0"/>
          <c:extLst>
            <c:ext xmlns:c16="http://schemas.microsoft.com/office/drawing/2014/chart" uri="{C3380CC4-5D6E-409C-BE32-E72D297353CC}">
              <c16:uniqueId val="{00000000-AB71-43E5-95A7-08F98413B9A6}"/>
            </c:ext>
          </c:extLst>
        </c:ser>
        <c:dLbls>
          <c:showLegendKey val="0"/>
          <c:showVal val="0"/>
          <c:showCatName val="0"/>
          <c:showSerName val="0"/>
          <c:showPercent val="0"/>
          <c:showBubbleSize val="0"/>
        </c:dLbls>
        <c:smooth val="0"/>
        <c:axId val="89864448"/>
        <c:axId val="89878528"/>
      </c:lineChart>
      <c:catAx>
        <c:axId val="8986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78528"/>
        <c:crosses val="autoZero"/>
        <c:auto val="1"/>
        <c:lblAlgn val="ctr"/>
        <c:lblOffset val="100"/>
        <c:noMultiLvlLbl val="0"/>
      </c:catAx>
      <c:valAx>
        <c:axId val="898785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64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Wages and Transfers to Sales</a:t>
            </a:r>
            <a:endParaRPr lang="en-US"/>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Hist'!$J$26:$N$26</c:f>
              <c:numCache>
                <c:formatCode>0.00%</c:formatCode>
                <c:ptCount val="5"/>
                <c:pt idx="0">
                  <c:v>0.92188770803916575</c:v>
                </c:pt>
                <c:pt idx="1">
                  <c:v>0.97771446243841298</c:v>
                </c:pt>
                <c:pt idx="2">
                  <c:v>0.95051302439166474</c:v>
                </c:pt>
                <c:pt idx="3">
                  <c:v>0.9558858252638448</c:v>
                </c:pt>
                <c:pt idx="4">
                  <c:v>1.2060272139580601</c:v>
                </c:pt>
              </c:numCache>
            </c:numRef>
          </c:val>
          <c:smooth val="0"/>
          <c:extLst>
            <c:ext xmlns:c16="http://schemas.microsoft.com/office/drawing/2014/chart" uri="{C3380CC4-5D6E-409C-BE32-E72D297353CC}">
              <c16:uniqueId val="{00000000-FEE6-4747-8592-A3D559375D2D}"/>
            </c:ext>
          </c:extLst>
        </c:ser>
        <c:dLbls>
          <c:showLegendKey val="0"/>
          <c:showVal val="0"/>
          <c:showCatName val="0"/>
          <c:showSerName val="0"/>
          <c:showPercent val="0"/>
          <c:showBubbleSize val="0"/>
        </c:dLbls>
        <c:smooth val="0"/>
        <c:axId val="89907200"/>
        <c:axId val="89908736"/>
      </c:lineChart>
      <c:catAx>
        <c:axId val="8990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908736"/>
        <c:crosses val="autoZero"/>
        <c:auto val="1"/>
        <c:lblAlgn val="ctr"/>
        <c:lblOffset val="100"/>
        <c:noMultiLvlLbl val="0"/>
      </c:catAx>
      <c:valAx>
        <c:axId val="89908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907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Population</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Hist'!$J$28:$N$28</c:f>
              <c:numCache>
                <c:formatCode>General</c:formatCode>
                <c:ptCount val="5"/>
                <c:pt idx="0">
                  <c:v>27303</c:v>
                </c:pt>
                <c:pt idx="1">
                  <c:v>27509</c:v>
                </c:pt>
                <c:pt idx="2">
                  <c:v>27318</c:v>
                </c:pt>
                <c:pt idx="3" formatCode="#,##0">
                  <c:v>27483</c:v>
                </c:pt>
                <c:pt idx="4" formatCode="#,##0">
                  <c:v>27349</c:v>
                </c:pt>
              </c:numCache>
            </c:numRef>
          </c:val>
          <c:smooth val="0"/>
          <c:extLst>
            <c:ext xmlns:c16="http://schemas.microsoft.com/office/drawing/2014/chart" uri="{C3380CC4-5D6E-409C-BE32-E72D297353CC}">
              <c16:uniqueId val="{00000000-550D-4244-8984-9BAA4B2329CF}"/>
            </c:ext>
          </c:extLst>
        </c:ser>
        <c:dLbls>
          <c:showLegendKey val="0"/>
          <c:showVal val="0"/>
          <c:showCatName val="0"/>
          <c:showSerName val="0"/>
          <c:showPercent val="0"/>
          <c:showBubbleSize val="0"/>
        </c:dLbls>
        <c:smooth val="0"/>
        <c:axId val="89953792"/>
        <c:axId val="89955328"/>
      </c:lineChart>
      <c:catAx>
        <c:axId val="8995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955328"/>
        <c:crosses val="autoZero"/>
        <c:auto val="1"/>
        <c:lblAlgn val="ctr"/>
        <c:lblOffset val="100"/>
        <c:noMultiLvlLbl val="0"/>
      </c:catAx>
      <c:valAx>
        <c:axId val="89955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953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a:t>
            </a:r>
            <a:r>
              <a:rPr lang="en-US" baseline="0"/>
              <a:t> Capita Income</a:t>
            </a:r>
            <a:endParaRPr lang="en-US"/>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Hist'!$J$32:$N$32</c:f>
              <c:numCache>
                <c:formatCode>"$"#,##0</c:formatCode>
                <c:ptCount val="5"/>
                <c:pt idx="0">
                  <c:v>18272.021389590889</c:v>
                </c:pt>
                <c:pt idx="1">
                  <c:v>18364.789705187392</c:v>
                </c:pt>
                <c:pt idx="2">
                  <c:v>18911.011054982064</c:v>
                </c:pt>
                <c:pt idx="3">
                  <c:v>18666.120874722557</c:v>
                </c:pt>
                <c:pt idx="4">
                  <c:v>22703.243263007789</c:v>
                </c:pt>
              </c:numCache>
            </c:numRef>
          </c:val>
          <c:smooth val="0"/>
          <c:extLst>
            <c:ext xmlns:c16="http://schemas.microsoft.com/office/drawing/2014/chart" uri="{C3380CC4-5D6E-409C-BE32-E72D297353CC}">
              <c16:uniqueId val="{00000000-2EB7-4E34-8FE8-9049F01C7330}"/>
            </c:ext>
          </c:extLst>
        </c:ser>
        <c:dLbls>
          <c:showLegendKey val="0"/>
          <c:showVal val="0"/>
          <c:showCatName val="0"/>
          <c:showSerName val="0"/>
          <c:showPercent val="0"/>
          <c:showBubbleSize val="0"/>
        </c:dLbls>
        <c:smooth val="0"/>
        <c:axId val="90004480"/>
        <c:axId val="90010368"/>
      </c:lineChart>
      <c:catAx>
        <c:axId val="9000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10368"/>
        <c:crosses val="autoZero"/>
        <c:auto val="1"/>
        <c:lblAlgn val="ctr"/>
        <c:lblOffset val="100"/>
        <c:noMultiLvlLbl val="0"/>
      </c:catAx>
      <c:valAx>
        <c:axId val="9001036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04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Employment</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Hist'!$J$34:$N$34</c:f>
              <c:numCache>
                <c:formatCode>General</c:formatCode>
                <c:ptCount val="5"/>
                <c:pt idx="0">
                  <c:v>10077</c:v>
                </c:pt>
                <c:pt idx="1">
                  <c:v>10190</c:v>
                </c:pt>
                <c:pt idx="2">
                  <c:v>10445</c:v>
                </c:pt>
                <c:pt idx="3">
                  <c:v>10229</c:v>
                </c:pt>
                <c:pt idx="4" formatCode="#,##0">
                  <c:v>10269</c:v>
                </c:pt>
              </c:numCache>
            </c:numRef>
          </c:val>
          <c:smooth val="0"/>
          <c:extLst>
            <c:ext xmlns:c16="http://schemas.microsoft.com/office/drawing/2014/chart" uri="{C3380CC4-5D6E-409C-BE32-E72D297353CC}">
              <c16:uniqueId val="{00000000-AECC-4F6D-AE8C-52B6423004FC}"/>
            </c:ext>
          </c:extLst>
        </c:ser>
        <c:dLbls>
          <c:showLegendKey val="0"/>
          <c:showVal val="0"/>
          <c:showCatName val="0"/>
          <c:showSerName val="0"/>
          <c:showPercent val="0"/>
          <c:showBubbleSize val="0"/>
        </c:dLbls>
        <c:smooth val="0"/>
        <c:axId val="90043136"/>
        <c:axId val="90044672"/>
      </c:lineChart>
      <c:catAx>
        <c:axId val="9004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44672"/>
        <c:crosses val="autoZero"/>
        <c:auto val="1"/>
        <c:lblAlgn val="ctr"/>
        <c:lblOffset val="100"/>
        <c:noMultiLvlLbl val="0"/>
      </c:catAx>
      <c:valAx>
        <c:axId val="90044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43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San</a:t>
            </a:r>
            <a:r>
              <a:rPr lang="en-US" baseline="0"/>
              <a:t> Juan County Business Sales</a:t>
            </a:r>
            <a:endParaRPr lang="en-US"/>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Hist'!$Q$4:$U$4</c:f>
              <c:numCache>
                <c:formatCode>"$"#,##0</c:formatCode>
                <c:ptCount val="5"/>
                <c:pt idx="0">
                  <c:v>7592616633.9795008</c:v>
                </c:pt>
                <c:pt idx="1">
                  <c:v>8266462356.2051001</c:v>
                </c:pt>
                <c:pt idx="2">
                  <c:v>6625950338.6083984</c:v>
                </c:pt>
                <c:pt idx="3">
                  <c:v>7118572000.4333</c:v>
                </c:pt>
                <c:pt idx="4">
                  <c:v>7759302949.6652012</c:v>
                </c:pt>
              </c:numCache>
            </c:numRef>
          </c:val>
          <c:smooth val="0"/>
          <c:extLst>
            <c:ext xmlns:c16="http://schemas.microsoft.com/office/drawing/2014/chart" uri="{C3380CC4-5D6E-409C-BE32-E72D297353CC}">
              <c16:uniqueId val="{00000000-A221-496C-94AB-AF09422EAAE1}"/>
            </c:ext>
          </c:extLst>
        </c:ser>
        <c:dLbls>
          <c:showLegendKey val="0"/>
          <c:showVal val="0"/>
          <c:showCatName val="0"/>
          <c:showSerName val="0"/>
          <c:showPercent val="0"/>
          <c:showBubbleSize val="0"/>
        </c:dLbls>
        <c:smooth val="0"/>
        <c:axId val="90081536"/>
        <c:axId val="90087424"/>
      </c:lineChart>
      <c:catAx>
        <c:axId val="9008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87424"/>
        <c:crosses val="autoZero"/>
        <c:auto val="1"/>
        <c:lblAlgn val="ctr"/>
        <c:lblOffset val="100"/>
        <c:noMultiLvlLbl val="0"/>
      </c:catAx>
      <c:valAx>
        <c:axId val="900874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81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GRT</a:t>
            </a:r>
            <a:r>
              <a:rPr lang="en-US" baseline="0"/>
              <a:t> 2014</a:t>
            </a:r>
            <a:endParaRPr lang="en-US"/>
          </a:p>
        </c:rich>
      </c:tx>
      <c:overlay val="0"/>
      <c:spPr>
        <a:noFill/>
        <a:ln>
          <a:noFill/>
        </a:ln>
        <a:effectLst/>
      </c:spPr>
    </c:title>
    <c:autoTitleDeleted val="0"/>
    <c:plotArea>
      <c:layout/>
      <c:barChart>
        <c:barDir val="bar"/>
        <c:grouping val="clustered"/>
        <c:varyColors val="0"/>
        <c:ser>
          <c:idx val="0"/>
          <c:order val="0"/>
          <c:spPr>
            <a:solidFill>
              <a:schemeClr val="accent6"/>
            </a:solidFill>
            <a:ln w="19050">
              <a:solidFill>
                <a:schemeClr val="lt1"/>
              </a:solidFill>
            </a:ln>
            <a:effectLst/>
          </c:spPr>
          <c:invertIfNegative val="0"/>
          <c:dPt>
            <c:idx val="0"/>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A-AAB9-46FA-A857-2E5180D1BAA5}"/>
              </c:ext>
            </c:extLst>
          </c:dPt>
          <c:dPt>
            <c:idx val="1"/>
            <c:invertIfNegative val="0"/>
            <c:bubble3D val="0"/>
            <c:spPr>
              <a:solidFill>
                <a:schemeClr val="accent4"/>
              </a:solidFill>
              <a:ln w="19050">
                <a:solidFill>
                  <a:schemeClr val="lt1"/>
                </a:solidFill>
              </a:ln>
              <a:effectLst/>
            </c:spPr>
            <c:extLst>
              <c:ext xmlns:c16="http://schemas.microsoft.com/office/drawing/2014/chart" uri="{C3380CC4-5D6E-409C-BE32-E72D297353CC}">
                <c16:uniqueId val="{0000000E-AAB9-46FA-A857-2E5180D1BAA5}"/>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6-AAB9-46FA-A857-2E5180D1BAA5}"/>
              </c:ext>
            </c:extLst>
          </c:dPt>
          <c:val>
            <c:numRef>
              <c:f>Summary!$D$6:$G$6</c:f>
              <c:numCache>
                <c:formatCode>"$"#,##0</c:formatCode>
                <c:ptCount val="4"/>
                <c:pt idx="0">
                  <c:v>82714388.489999995</c:v>
                </c:pt>
                <c:pt idx="1">
                  <c:v>24543080.039999999</c:v>
                </c:pt>
                <c:pt idx="2">
                  <c:v>236643496.92000002</c:v>
                </c:pt>
                <c:pt idx="3">
                  <c:v>343900965.45000005</c:v>
                </c:pt>
              </c:numCache>
            </c:numRef>
          </c:val>
          <c:extLst>
            <c:ext xmlns:c16="http://schemas.microsoft.com/office/drawing/2014/chart" uri="{C3380CC4-5D6E-409C-BE32-E72D297353CC}">
              <c16:uniqueId val="{00000000-AAB9-46FA-A857-2E5180D1BAA5}"/>
            </c:ext>
          </c:extLst>
        </c:ser>
        <c:dLbls>
          <c:showLegendKey val="0"/>
          <c:showVal val="0"/>
          <c:showCatName val="0"/>
          <c:showSerName val="0"/>
          <c:showPercent val="0"/>
          <c:showBubbleSize val="0"/>
        </c:dLbls>
        <c:gapWidth val="150"/>
        <c:axId val="88641920"/>
        <c:axId val="88636032"/>
      </c:barChart>
      <c:valAx>
        <c:axId val="8863603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641920"/>
        <c:crosses val="autoZero"/>
        <c:crossBetween val="between"/>
      </c:valAx>
      <c:catAx>
        <c:axId val="88641920"/>
        <c:scaling>
          <c:orientation val="minMax"/>
        </c:scaling>
        <c:delete val="0"/>
        <c:axPos val="l"/>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6360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GRT</a:t>
            </a:r>
          </a:p>
        </c:rich>
      </c:tx>
      <c:overlay val="0"/>
      <c:spPr>
        <a:noFill/>
        <a:ln>
          <a:noFill/>
        </a:ln>
        <a:effectLst/>
      </c:spPr>
    </c:title>
    <c:autoTitleDeleted val="0"/>
    <c:plotArea>
      <c:layout>
        <c:manualLayout>
          <c:layoutTarget val="inner"/>
          <c:xMode val="edge"/>
          <c:yMode val="edge"/>
          <c:x val="0.18316447944007011"/>
          <c:y val="0.16245370370370368"/>
          <c:w val="0.78905774278215179"/>
          <c:h val="0.72088764946048456"/>
        </c:manualLayout>
      </c:layout>
      <c:lineChart>
        <c:grouping val="standard"/>
        <c:varyColors val="0"/>
        <c:ser>
          <c:idx val="0"/>
          <c:order val="0"/>
          <c:spPr>
            <a:ln w="28575" cap="rnd">
              <a:solidFill>
                <a:schemeClr val="accent1"/>
              </a:solidFill>
              <a:round/>
            </a:ln>
            <a:effectLst/>
          </c:spPr>
          <c:marker>
            <c:symbol val="none"/>
          </c:marker>
          <c:val>
            <c:numRef>
              <c:f>'Summary Hist'!$Q$12:$U$12</c:f>
              <c:numCache>
                <c:formatCode>"$"#,##0</c:formatCode>
                <c:ptCount val="5"/>
                <c:pt idx="0">
                  <c:v>229701974.02999997</c:v>
                </c:pt>
                <c:pt idx="1">
                  <c:v>255611364.15000001</c:v>
                </c:pt>
                <c:pt idx="2">
                  <c:v>246559667.44999999</c:v>
                </c:pt>
                <c:pt idx="3">
                  <c:v>244851701.84</c:v>
                </c:pt>
                <c:pt idx="4">
                  <c:v>236643496.92000002</c:v>
                </c:pt>
              </c:numCache>
            </c:numRef>
          </c:val>
          <c:smooth val="0"/>
          <c:extLst>
            <c:ext xmlns:c16="http://schemas.microsoft.com/office/drawing/2014/chart" uri="{C3380CC4-5D6E-409C-BE32-E72D297353CC}">
              <c16:uniqueId val="{00000000-6743-434B-84F0-7EFC0CE7B72E}"/>
            </c:ext>
          </c:extLst>
        </c:ser>
        <c:dLbls>
          <c:showLegendKey val="0"/>
          <c:showVal val="0"/>
          <c:showCatName val="0"/>
          <c:showSerName val="0"/>
          <c:showPercent val="0"/>
          <c:showBubbleSize val="0"/>
        </c:dLbls>
        <c:smooth val="0"/>
        <c:axId val="90132480"/>
        <c:axId val="90134016"/>
      </c:lineChart>
      <c:catAx>
        <c:axId val="9013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134016"/>
        <c:crosses val="autoZero"/>
        <c:auto val="1"/>
        <c:lblAlgn val="ctr"/>
        <c:lblOffset val="100"/>
        <c:noMultiLvlLbl val="0"/>
      </c:catAx>
      <c:valAx>
        <c:axId val="901340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132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Wages</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Hist'!$Q$18:$U$18</c:f>
              <c:numCache>
                <c:formatCode>"$"#,##0</c:formatCode>
                <c:ptCount val="5"/>
                <c:pt idx="0">
                  <c:v>2663843000</c:v>
                </c:pt>
                <c:pt idx="1">
                  <c:v>2822780000</c:v>
                </c:pt>
                <c:pt idx="2">
                  <c:v>2942402000</c:v>
                </c:pt>
                <c:pt idx="3">
                  <c:v>2932415000</c:v>
                </c:pt>
                <c:pt idx="4">
                  <c:v>3042162000</c:v>
                </c:pt>
              </c:numCache>
            </c:numRef>
          </c:val>
          <c:smooth val="0"/>
          <c:extLst>
            <c:ext xmlns:c16="http://schemas.microsoft.com/office/drawing/2014/chart" uri="{C3380CC4-5D6E-409C-BE32-E72D297353CC}">
              <c16:uniqueId val="{00000000-D8FA-42A3-9CBE-6DB6C37538D3}"/>
            </c:ext>
          </c:extLst>
        </c:ser>
        <c:dLbls>
          <c:showLegendKey val="0"/>
          <c:showVal val="0"/>
          <c:showCatName val="0"/>
          <c:showSerName val="0"/>
          <c:showPercent val="0"/>
          <c:showBubbleSize val="0"/>
        </c:dLbls>
        <c:smooth val="0"/>
        <c:axId val="90170880"/>
        <c:axId val="90172416"/>
      </c:lineChart>
      <c:catAx>
        <c:axId val="9017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172416"/>
        <c:crosses val="autoZero"/>
        <c:auto val="1"/>
        <c:lblAlgn val="ctr"/>
        <c:lblOffset val="100"/>
        <c:noMultiLvlLbl val="0"/>
      </c:catAx>
      <c:valAx>
        <c:axId val="901724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170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Govt</a:t>
            </a:r>
            <a:r>
              <a:rPr lang="en-US" baseline="0"/>
              <a:t> Transfers</a:t>
            </a:r>
            <a:endParaRPr lang="en-US"/>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Hist'!$Q$20:$U$20</c:f>
              <c:numCache>
                <c:formatCode>"$"#,##0</c:formatCode>
                <c:ptCount val="5"/>
                <c:pt idx="0">
                  <c:v>864129000</c:v>
                </c:pt>
                <c:pt idx="1">
                  <c:v>873100000</c:v>
                </c:pt>
                <c:pt idx="2">
                  <c:v>864334000</c:v>
                </c:pt>
                <c:pt idx="3">
                  <c:v>861184000</c:v>
                </c:pt>
                <c:pt idx="4">
                  <c:v>939124000</c:v>
                </c:pt>
              </c:numCache>
            </c:numRef>
          </c:val>
          <c:smooth val="0"/>
          <c:extLst>
            <c:ext xmlns:c16="http://schemas.microsoft.com/office/drawing/2014/chart" uri="{C3380CC4-5D6E-409C-BE32-E72D297353CC}">
              <c16:uniqueId val="{00000000-2074-41FD-AA0F-E5AAC79B80C4}"/>
            </c:ext>
          </c:extLst>
        </c:ser>
        <c:dLbls>
          <c:showLegendKey val="0"/>
          <c:showVal val="0"/>
          <c:showCatName val="0"/>
          <c:showSerName val="0"/>
          <c:showPercent val="0"/>
          <c:showBubbleSize val="0"/>
        </c:dLbls>
        <c:smooth val="0"/>
        <c:axId val="90201088"/>
        <c:axId val="90206976"/>
      </c:lineChart>
      <c:catAx>
        <c:axId val="9020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206976"/>
        <c:crosses val="autoZero"/>
        <c:auto val="1"/>
        <c:lblAlgn val="ctr"/>
        <c:lblOffset val="100"/>
        <c:noMultiLvlLbl val="0"/>
      </c:catAx>
      <c:valAx>
        <c:axId val="9020697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201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Wages and Transfers to Sales</a:t>
            </a:r>
            <a:endParaRPr lang="en-US"/>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Hist'!$Q$26:$U$26</c:f>
              <c:numCache>
                <c:formatCode>0.00%</c:formatCode>
                <c:ptCount val="5"/>
                <c:pt idx="0">
                  <c:v>0.46465825552302276</c:v>
                </c:pt>
                <c:pt idx="1">
                  <c:v>0.44709330796452984</c:v>
                </c:pt>
                <c:pt idx="2">
                  <c:v>0.57451924712123659</c:v>
                </c:pt>
                <c:pt idx="3">
                  <c:v>0.53291573081919907</c:v>
                </c:pt>
                <c:pt idx="4">
                  <c:v>0.51309840920334016</c:v>
                </c:pt>
              </c:numCache>
            </c:numRef>
          </c:val>
          <c:smooth val="0"/>
          <c:extLst>
            <c:ext xmlns:c16="http://schemas.microsoft.com/office/drawing/2014/chart" uri="{C3380CC4-5D6E-409C-BE32-E72D297353CC}">
              <c16:uniqueId val="{00000000-8462-42F6-ADAF-47FBC87B4697}"/>
            </c:ext>
          </c:extLst>
        </c:ser>
        <c:dLbls>
          <c:showLegendKey val="0"/>
          <c:showVal val="0"/>
          <c:showCatName val="0"/>
          <c:showSerName val="0"/>
          <c:showPercent val="0"/>
          <c:showBubbleSize val="0"/>
        </c:dLbls>
        <c:smooth val="0"/>
        <c:axId val="90313856"/>
        <c:axId val="90315392"/>
      </c:lineChart>
      <c:catAx>
        <c:axId val="9031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315392"/>
        <c:crosses val="autoZero"/>
        <c:auto val="1"/>
        <c:lblAlgn val="ctr"/>
        <c:lblOffset val="100"/>
        <c:noMultiLvlLbl val="0"/>
      </c:catAx>
      <c:valAx>
        <c:axId val="90315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313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Population</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Hist'!$Q$28:$U$28</c:f>
              <c:numCache>
                <c:formatCode>General</c:formatCode>
                <c:ptCount val="5"/>
                <c:pt idx="0">
                  <c:v>130155</c:v>
                </c:pt>
                <c:pt idx="1">
                  <c:v>128035</c:v>
                </c:pt>
                <c:pt idx="2">
                  <c:v>128367</c:v>
                </c:pt>
                <c:pt idx="3">
                  <c:v>126448</c:v>
                </c:pt>
                <c:pt idx="4" formatCode="#,##0">
                  <c:v>123785</c:v>
                </c:pt>
              </c:numCache>
            </c:numRef>
          </c:val>
          <c:smooth val="0"/>
          <c:extLst>
            <c:ext xmlns:c16="http://schemas.microsoft.com/office/drawing/2014/chart" uri="{C3380CC4-5D6E-409C-BE32-E72D297353CC}">
              <c16:uniqueId val="{00000000-04BC-49B6-8740-A15540E2D4B1}"/>
            </c:ext>
          </c:extLst>
        </c:ser>
        <c:dLbls>
          <c:showLegendKey val="0"/>
          <c:showVal val="0"/>
          <c:showCatName val="0"/>
          <c:showSerName val="0"/>
          <c:showPercent val="0"/>
          <c:showBubbleSize val="0"/>
        </c:dLbls>
        <c:smooth val="0"/>
        <c:axId val="90356352"/>
        <c:axId val="90370432"/>
      </c:lineChart>
      <c:catAx>
        <c:axId val="9035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370432"/>
        <c:crosses val="autoZero"/>
        <c:auto val="1"/>
        <c:lblAlgn val="ctr"/>
        <c:lblOffset val="100"/>
        <c:noMultiLvlLbl val="0"/>
      </c:catAx>
      <c:valAx>
        <c:axId val="90370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356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a:t>
            </a:r>
            <a:r>
              <a:rPr lang="en-US" baseline="0"/>
              <a:t> Capita Income</a:t>
            </a:r>
            <a:endParaRPr lang="en-US"/>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Hist'!$Q$32:$U$32</c:f>
              <c:numCache>
                <c:formatCode>"$"#,##0</c:formatCode>
                <c:ptCount val="5"/>
                <c:pt idx="0">
                  <c:v>27105.927547923631</c:v>
                </c:pt>
                <c:pt idx="1">
                  <c:v>28866.169406802826</c:v>
                </c:pt>
                <c:pt idx="2">
                  <c:v>29655.098272920612</c:v>
                </c:pt>
                <c:pt idx="3">
                  <c:v>30001.257433885865</c:v>
                </c:pt>
                <c:pt idx="4">
                  <c:v>32162.911499777842</c:v>
                </c:pt>
              </c:numCache>
            </c:numRef>
          </c:val>
          <c:smooth val="0"/>
          <c:extLst>
            <c:ext xmlns:c16="http://schemas.microsoft.com/office/drawing/2014/chart" uri="{C3380CC4-5D6E-409C-BE32-E72D297353CC}">
              <c16:uniqueId val="{00000000-5680-4D7A-9E83-87195140E83D}"/>
            </c:ext>
          </c:extLst>
        </c:ser>
        <c:dLbls>
          <c:showLegendKey val="0"/>
          <c:showVal val="0"/>
          <c:showCatName val="0"/>
          <c:showSerName val="0"/>
          <c:showPercent val="0"/>
          <c:showBubbleSize val="0"/>
        </c:dLbls>
        <c:smooth val="0"/>
        <c:axId val="90263936"/>
        <c:axId val="90265472"/>
      </c:lineChart>
      <c:catAx>
        <c:axId val="9026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265472"/>
        <c:crosses val="autoZero"/>
        <c:auto val="1"/>
        <c:lblAlgn val="ctr"/>
        <c:lblOffset val="100"/>
        <c:noMultiLvlLbl val="0"/>
      </c:catAx>
      <c:valAx>
        <c:axId val="9026547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263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Employment</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Hist'!$Q$34:$U$34</c:f>
              <c:numCache>
                <c:formatCode>General</c:formatCode>
                <c:ptCount val="5"/>
                <c:pt idx="0">
                  <c:v>62377</c:v>
                </c:pt>
                <c:pt idx="1">
                  <c:v>63237</c:v>
                </c:pt>
                <c:pt idx="2">
                  <c:v>64169</c:v>
                </c:pt>
                <c:pt idx="3">
                  <c:v>64239</c:v>
                </c:pt>
                <c:pt idx="4" formatCode="#,##0">
                  <c:v>65343</c:v>
                </c:pt>
              </c:numCache>
            </c:numRef>
          </c:val>
          <c:smooth val="0"/>
          <c:extLst>
            <c:ext xmlns:c16="http://schemas.microsoft.com/office/drawing/2014/chart" uri="{C3380CC4-5D6E-409C-BE32-E72D297353CC}">
              <c16:uniqueId val="{00000000-6177-47E7-87F2-A2734D1EBC97}"/>
            </c:ext>
          </c:extLst>
        </c:ser>
        <c:dLbls>
          <c:showLegendKey val="0"/>
          <c:showVal val="0"/>
          <c:showCatName val="0"/>
          <c:showSerName val="0"/>
          <c:showPercent val="0"/>
          <c:showBubbleSize val="0"/>
        </c:dLbls>
        <c:smooth val="0"/>
        <c:axId val="90302336"/>
        <c:axId val="90303872"/>
      </c:lineChart>
      <c:catAx>
        <c:axId val="9030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303872"/>
        <c:crosses val="autoZero"/>
        <c:auto val="1"/>
        <c:lblAlgn val="ctr"/>
        <c:lblOffset val="100"/>
        <c:noMultiLvlLbl val="0"/>
      </c:catAx>
      <c:valAx>
        <c:axId val="90303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302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McKinley Co.</a:t>
            </a:r>
            <a:r>
              <a:rPr lang="en-US" baseline="0"/>
              <a:t> </a:t>
            </a:r>
            <a:r>
              <a:rPr lang="en-US"/>
              <a:t>Business</a:t>
            </a:r>
            <a:r>
              <a:rPr lang="en-US" baseline="0"/>
              <a:t> Sales</a:t>
            </a:r>
            <a:endParaRPr lang="en-US"/>
          </a:p>
        </c:rich>
      </c:tx>
      <c:layout>
        <c:manualLayout>
          <c:xMode val="edge"/>
          <c:yMode val="edge"/>
          <c:x val="0.26314013379906476"/>
          <c:y val="2.7777777777777811E-2"/>
        </c:manualLayout>
      </c:layout>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Hist'!$C$4:$G$4</c:f>
              <c:numCache>
                <c:formatCode>"$"#,##0</c:formatCode>
                <c:ptCount val="5"/>
                <c:pt idx="0">
                  <c:v>2332106933.3618002</c:v>
                </c:pt>
                <c:pt idx="1">
                  <c:v>2402453927.5994997</c:v>
                </c:pt>
                <c:pt idx="2">
                  <c:v>2717943694.3723998</c:v>
                </c:pt>
                <c:pt idx="3">
                  <c:v>2370522748.8271999</c:v>
                </c:pt>
                <c:pt idx="4">
                  <c:v>2405652249.0593004</c:v>
                </c:pt>
              </c:numCache>
            </c:numRef>
          </c:val>
          <c:smooth val="0"/>
          <c:extLst>
            <c:ext xmlns:c16="http://schemas.microsoft.com/office/drawing/2014/chart" uri="{C3380CC4-5D6E-409C-BE32-E72D297353CC}">
              <c16:uniqueId val="{00000000-F432-4AF4-AC43-C9CAEB851EAB}"/>
            </c:ext>
          </c:extLst>
        </c:ser>
        <c:dLbls>
          <c:showLegendKey val="0"/>
          <c:showVal val="0"/>
          <c:showCatName val="0"/>
          <c:showSerName val="0"/>
          <c:showPercent val="0"/>
          <c:showBubbleSize val="0"/>
        </c:dLbls>
        <c:smooth val="0"/>
        <c:axId val="89158784"/>
        <c:axId val="89160320"/>
      </c:lineChart>
      <c:catAx>
        <c:axId val="8915878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160320"/>
        <c:crosses val="autoZero"/>
        <c:auto val="1"/>
        <c:lblAlgn val="ctr"/>
        <c:lblOffset val="100"/>
        <c:noMultiLvlLbl val="0"/>
      </c:catAx>
      <c:valAx>
        <c:axId val="891603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158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GRT</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'Summary Hist'!$C$12:$G$12</c:f>
              <c:numCache>
                <c:formatCode>"$"#,##0</c:formatCode>
                <c:ptCount val="5"/>
                <c:pt idx="0">
                  <c:v>76243301.629999995</c:v>
                </c:pt>
                <c:pt idx="1">
                  <c:v>82698539.450000003</c:v>
                </c:pt>
                <c:pt idx="2">
                  <c:v>93281421.859999999</c:v>
                </c:pt>
                <c:pt idx="3">
                  <c:v>86728519.590000004</c:v>
                </c:pt>
                <c:pt idx="4">
                  <c:v>82714388.489999995</c:v>
                </c:pt>
              </c:numCache>
            </c:numRef>
          </c:val>
          <c:smooth val="0"/>
          <c:extLst>
            <c:ext xmlns:c16="http://schemas.microsoft.com/office/drawing/2014/chart" uri="{C3380CC4-5D6E-409C-BE32-E72D297353CC}">
              <c16:uniqueId val="{00000000-3D7D-41E6-A4A9-ED1D211057F7}"/>
            </c:ext>
          </c:extLst>
        </c:ser>
        <c:dLbls>
          <c:showLegendKey val="0"/>
          <c:showVal val="0"/>
          <c:showCatName val="0"/>
          <c:showSerName val="0"/>
          <c:showPercent val="0"/>
          <c:showBubbleSize val="0"/>
        </c:dLbls>
        <c:marker val="1"/>
        <c:smooth val="0"/>
        <c:axId val="89193088"/>
        <c:axId val="89272704"/>
      </c:lineChart>
      <c:catAx>
        <c:axId val="891930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72704"/>
        <c:crosses val="autoZero"/>
        <c:auto val="1"/>
        <c:lblAlgn val="ctr"/>
        <c:lblOffset val="100"/>
        <c:noMultiLvlLbl val="0"/>
      </c:catAx>
      <c:valAx>
        <c:axId val="892727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193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Wages</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'Summary Hist'!$C$18:$G$18</c:f>
              <c:numCache>
                <c:formatCode>"$"#,##0</c:formatCode>
                <c:ptCount val="5"/>
                <c:pt idx="0">
                  <c:v>981018000</c:v>
                </c:pt>
                <c:pt idx="1">
                  <c:v>995131000</c:v>
                </c:pt>
                <c:pt idx="2">
                  <c:v>1010349000</c:v>
                </c:pt>
                <c:pt idx="3">
                  <c:v>970794000</c:v>
                </c:pt>
                <c:pt idx="4">
                  <c:v>973574000</c:v>
                </c:pt>
              </c:numCache>
            </c:numRef>
          </c:val>
          <c:smooth val="0"/>
          <c:extLst>
            <c:ext xmlns:c16="http://schemas.microsoft.com/office/drawing/2014/chart" uri="{C3380CC4-5D6E-409C-BE32-E72D297353CC}">
              <c16:uniqueId val="{00000000-1E91-4A24-A8F6-89D44BC3A7CC}"/>
            </c:ext>
          </c:extLst>
        </c:ser>
        <c:dLbls>
          <c:showLegendKey val="0"/>
          <c:showVal val="0"/>
          <c:showCatName val="0"/>
          <c:showSerName val="0"/>
          <c:showPercent val="0"/>
          <c:showBubbleSize val="0"/>
        </c:dLbls>
        <c:marker val="1"/>
        <c:smooth val="0"/>
        <c:axId val="89309568"/>
        <c:axId val="89311104"/>
      </c:lineChart>
      <c:catAx>
        <c:axId val="8930956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11104"/>
        <c:crosses val="autoZero"/>
        <c:auto val="1"/>
        <c:lblAlgn val="ctr"/>
        <c:lblOffset val="100"/>
        <c:noMultiLvlLbl val="0"/>
      </c:catAx>
      <c:valAx>
        <c:axId val="893111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09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GOVT</a:t>
            </a:r>
            <a:r>
              <a:rPr lang="en-US" baseline="0"/>
              <a:t> TRANSFER</a:t>
            </a:r>
            <a:endParaRPr lang="en-US"/>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'Summary Hist'!$C$20:$G$20</c:f>
              <c:numCache>
                <c:formatCode>"$"#,##0</c:formatCode>
                <c:ptCount val="5"/>
                <c:pt idx="0">
                  <c:v>568826000</c:v>
                </c:pt>
                <c:pt idx="1">
                  <c:v>584294000</c:v>
                </c:pt>
                <c:pt idx="2">
                  <c:v>577547000</c:v>
                </c:pt>
                <c:pt idx="3">
                  <c:v>572800000</c:v>
                </c:pt>
                <c:pt idx="4">
                  <c:v>639766000</c:v>
                </c:pt>
              </c:numCache>
            </c:numRef>
          </c:val>
          <c:smooth val="0"/>
          <c:extLst>
            <c:ext xmlns:c16="http://schemas.microsoft.com/office/drawing/2014/chart" uri="{C3380CC4-5D6E-409C-BE32-E72D297353CC}">
              <c16:uniqueId val="{00000000-C5FF-4075-AA04-6E2247D29E0D}"/>
            </c:ext>
          </c:extLst>
        </c:ser>
        <c:dLbls>
          <c:showLegendKey val="0"/>
          <c:showVal val="0"/>
          <c:showCatName val="0"/>
          <c:showSerName val="0"/>
          <c:showPercent val="0"/>
          <c:showBubbleSize val="0"/>
        </c:dLbls>
        <c:marker val="1"/>
        <c:smooth val="0"/>
        <c:axId val="89335680"/>
        <c:axId val="89337216"/>
      </c:lineChart>
      <c:catAx>
        <c:axId val="893356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37216"/>
        <c:crosses val="autoZero"/>
        <c:auto val="1"/>
        <c:lblAlgn val="ctr"/>
        <c:lblOffset val="100"/>
        <c:noMultiLvlLbl val="0"/>
      </c:catAx>
      <c:valAx>
        <c:axId val="893372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35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WAGES &amp; TRANSFERS TO SALES</a:t>
            </a:r>
          </a:p>
          <a:p>
            <a:pPr>
              <a:defRPr sz="1400" b="0" i="0" u="none" strike="noStrike" kern="1200" spc="0" baseline="0">
                <a:solidFill>
                  <a:schemeClr val="tx1">
                    <a:lumMod val="65000"/>
                    <a:lumOff val="35000"/>
                  </a:schemeClr>
                </a:solidFill>
                <a:latin typeface="+mn-lt"/>
                <a:ea typeface="+mn-ea"/>
                <a:cs typeface="+mn-cs"/>
              </a:defRPr>
            </a:pPr>
            <a:endParaRPr lang="en-US"/>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'Summary Hist'!$C$26:$G$26</c:f>
              <c:numCache>
                <c:formatCode>0.00%</c:formatCode>
                <c:ptCount val="5"/>
                <c:pt idx="0">
                  <c:v>0.664568154156574</c:v>
                </c:pt>
                <c:pt idx="1">
                  <c:v>0.65742155629104637</c:v>
                </c:pt>
                <c:pt idx="2">
                  <c:v>0.58422696661737172</c:v>
                </c:pt>
                <c:pt idx="3">
                  <c:v>0.65116185903032686</c:v>
                </c:pt>
                <c:pt idx="4">
                  <c:v>0.67064556010989373</c:v>
                </c:pt>
              </c:numCache>
            </c:numRef>
          </c:val>
          <c:smooth val="0"/>
          <c:extLst>
            <c:ext xmlns:c16="http://schemas.microsoft.com/office/drawing/2014/chart" uri="{C3380CC4-5D6E-409C-BE32-E72D297353CC}">
              <c16:uniqueId val="{00000000-F33F-4E76-B162-D7E264C2FAA6}"/>
            </c:ext>
          </c:extLst>
        </c:ser>
        <c:dLbls>
          <c:showLegendKey val="0"/>
          <c:showVal val="0"/>
          <c:showCatName val="0"/>
          <c:showSerName val="0"/>
          <c:showPercent val="0"/>
          <c:showBubbleSize val="0"/>
        </c:dLbls>
        <c:marker val="1"/>
        <c:smooth val="0"/>
        <c:axId val="89374080"/>
        <c:axId val="89375872"/>
      </c:lineChart>
      <c:catAx>
        <c:axId val="893740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75872"/>
        <c:crosses val="autoZero"/>
        <c:auto val="1"/>
        <c:lblAlgn val="ctr"/>
        <c:lblOffset val="100"/>
        <c:noMultiLvlLbl val="0"/>
      </c:catAx>
      <c:valAx>
        <c:axId val="893758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74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POPULATION</a:t>
            </a:r>
          </a:p>
        </c:rich>
      </c:tx>
      <c:layout>
        <c:manualLayout>
          <c:xMode val="edge"/>
          <c:yMode val="edge"/>
          <c:x val="0.40949300087489082"/>
          <c:y val="4.1666666666666664E-2"/>
        </c:manualLayout>
      </c:layout>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'Summary Hist'!$C$28:$G$28</c:f>
              <c:numCache>
                <c:formatCode>General</c:formatCode>
                <c:ptCount val="5"/>
                <c:pt idx="0">
                  <c:v>71766</c:v>
                </c:pt>
                <c:pt idx="1">
                  <c:v>73497</c:v>
                </c:pt>
                <c:pt idx="2">
                  <c:v>72716</c:v>
                </c:pt>
                <c:pt idx="3">
                  <c:v>73332</c:v>
                </c:pt>
                <c:pt idx="4" formatCode="#,##0">
                  <c:v>74098</c:v>
                </c:pt>
              </c:numCache>
            </c:numRef>
          </c:val>
          <c:smooth val="0"/>
          <c:extLst>
            <c:ext xmlns:c16="http://schemas.microsoft.com/office/drawing/2014/chart" uri="{C3380CC4-5D6E-409C-BE32-E72D297353CC}">
              <c16:uniqueId val="{00000000-29A2-4110-A95B-5511263BCFF6}"/>
            </c:ext>
          </c:extLst>
        </c:ser>
        <c:dLbls>
          <c:showLegendKey val="0"/>
          <c:showVal val="0"/>
          <c:showCatName val="0"/>
          <c:showSerName val="0"/>
          <c:showPercent val="0"/>
          <c:showBubbleSize val="0"/>
        </c:dLbls>
        <c:marker val="1"/>
        <c:smooth val="0"/>
        <c:axId val="89432832"/>
        <c:axId val="89434368"/>
      </c:lineChart>
      <c:catAx>
        <c:axId val="894328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34368"/>
        <c:crosses val="autoZero"/>
        <c:auto val="1"/>
        <c:lblAlgn val="ctr"/>
        <c:lblOffset val="100"/>
        <c:noMultiLvlLbl val="0"/>
      </c:catAx>
      <c:valAx>
        <c:axId val="89434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32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a:t>
            </a:r>
            <a:r>
              <a:rPr lang="en-US" baseline="0"/>
              <a:t> CAPITA INCOME</a:t>
            </a:r>
          </a:p>
          <a:p>
            <a:pPr>
              <a:defRPr sz="1400" b="0" i="0" u="none" strike="noStrike" kern="1200" spc="0" baseline="0">
                <a:solidFill>
                  <a:schemeClr val="tx1">
                    <a:lumMod val="65000"/>
                    <a:lumOff val="35000"/>
                  </a:schemeClr>
                </a:solidFill>
                <a:latin typeface="+mn-lt"/>
                <a:ea typeface="+mn-ea"/>
                <a:cs typeface="+mn-cs"/>
              </a:defRPr>
            </a:pPr>
            <a:endParaRPr lang="en-US"/>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val>
            <c:numRef>
              <c:f>'Summary Hist'!$C$32:$G$32</c:f>
              <c:numCache>
                <c:formatCode>"$"#,##0</c:formatCode>
                <c:ptCount val="5"/>
                <c:pt idx="0">
                  <c:v>21595.79745283282</c:v>
                </c:pt>
                <c:pt idx="1">
                  <c:v>21489.652638883221</c:v>
                </c:pt>
                <c:pt idx="2">
                  <c:v>21836.954727982837</c:v>
                </c:pt>
                <c:pt idx="3">
                  <c:v>21049.391807123768</c:v>
                </c:pt>
                <c:pt idx="4">
                  <c:v>21773.057302491296</c:v>
                </c:pt>
              </c:numCache>
            </c:numRef>
          </c:val>
          <c:smooth val="0"/>
          <c:extLst>
            <c:ext xmlns:c16="http://schemas.microsoft.com/office/drawing/2014/chart" uri="{C3380CC4-5D6E-409C-BE32-E72D297353CC}">
              <c16:uniqueId val="{00000000-6E6A-406C-BDA6-3085484CE225}"/>
            </c:ext>
          </c:extLst>
        </c:ser>
        <c:dLbls>
          <c:showLegendKey val="0"/>
          <c:showVal val="0"/>
          <c:showCatName val="0"/>
          <c:showSerName val="0"/>
          <c:showPercent val="0"/>
          <c:showBubbleSize val="0"/>
        </c:dLbls>
        <c:smooth val="0"/>
        <c:axId val="89467136"/>
        <c:axId val="89473024"/>
      </c:lineChart>
      <c:catAx>
        <c:axId val="8946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73024"/>
        <c:crosses val="autoZero"/>
        <c:auto val="1"/>
        <c:lblAlgn val="ctr"/>
        <c:lblOffset val="100"/>
        <c:noMultiLvlLbl val="0"/>
      </c:catAx>
      <c:valAx>
        <c:axId val="894730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67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18" Type="http://schemas.openxmlformats.org/officeDocument/2006/relationships/chart" Target="../charts/chart20.xml"/><Relationship Id="rId3" Type="http://schemas.openxmlformats.org/officeDocument/2006/relationships/chart" Target="../charts/chart5.xml"/><Relationship Id="rId21" Type="http://schemas.openxmlformats.org/officeDocument/2006/relationships/chart" Target="../charts/chart23.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24" Type="http://schemas.openxmlformats.org/officeDocument/2006/relationships/chart" Target="../charts/chart26.xml"/><Relationship Id="rId5" Type="http://schemas.openxmlformats.org/officeDocument/2006/relationships/chart" Target="../charts/chart7.xml"/><Relationship Id="rId15" Type="http://schemas.openxmlformats.org/officeDocument/2006/relationships/chart" Target="../charts/chart17.xml"/><Relationship Id="rId23" Type="http://schemas.openxmlformats.org/officeDocument/2006/relationships/chart" Target="../charts/chart25.xml"/><Relationship Id="rId10" Type="http://schemas.openxmlformats.org/officeDocument/2006/relationships/chart" Target="../charts/chart12.xml"/><Relationship Id="rId19" Type="http://schemas.openxmlformats.org/officeDocument/2006/relationships/chart" Target="../charts/chart21.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8</xdr:col>
      <xdr:colOff>233362</xdr:colOff>
      <xdr:row>1</xdr:row>
      <xdr:rowOff>47625</xdr:rowOff>
    </xdr:from>
    <xdr:to>
      <xdr:col>15</xdr:col>
      <xdr:colOff>538162</xdr:colOff>
      <xdr:row>15</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233362</xdr:colOff>
      <xdr:row>18</xdr:row>
      <xdr:rowOff>19050</xdr:rowOff>
    </xdr:from>
    <xdr:to>
      <xdr:col>15</xdr:col>
      <xdr:colOff>538162</xdr:colOff>
      <xdr:row>32</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290512</xdr:colOff>
      <xdr:row>46</xdr:row>
      <xdr:rowOff>104775</xdr:rowOff>
    </xdr:from>
    <xdr:to>
      <xdr:col>7</xdr:col>
      <xdr:colOff>795337</xdr:colOff>
      <xdr:row>60</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138112</xdr:colOff>
      <xdr:row>61</xdr:row>
      <xdr:rowOff>123825</xdr:rowOff>
    </xdr:from>
    <xdr:to>
      <xdr:col>7</xdr:col>
      <xdr:colOff>557212</xdr:colOff>
      <xdr:row>76</xdr:row>
      <xdr:rowOff>9525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547687</xdr:colOff>
      <xdr:row>77</xdr:row>
      <xdr:rowOff>95250</xdr:rowOff>
    </xdr:from>
    <xdr:to>
      <xdr:col>8</xdr:col>
      <xdr:colOff>557212</xdr:colOff>
      <xdr:row>91</xdr:row>
      <xdr:rowOff>171450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585787</xdr:colOff>
      <xdr:row>93</xdr:row>
      <xdr:rowOff>104775</xdr:rowOff>
    </xdr:from>
    <xdr:to>
      <xdr:col>8</xdr:col>
      <xdr:colOff>595312</xdr:colOff>
      <xdr:row>107</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585787</xdr:colOff>
      <xdr:row>109</xdr:row>
      <xdr:rowOff>171450</xdr:rowOff>
    </xdr:from>
    <xdr:to>
      <xdr:col>8</xdr:col>
      <xdr:colOff>595312</xdr:colOff>
      <xdr:row>124</xdr:row>
      <xdr:rowOff>57150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528637</xdr:colOff>
      <xdr:row>126</xdr:row>
      <xdr:rowOff>47625</xdr:rowOff>
    </xdr:from>
    <xdr:to>
      <xdr:col>8</xdr:col>
      <xdr:colOff>538162</xdr:colOff>
      <xdr:row>140</xdr:row>
      <xdr:rowOff>123825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452437</xdr:colOff>
      <xdr:row>143</xdr:row>
      <xdr:rowOff>133350</xdr:rowOff>
    </xdr:from>
    <xdr:to>
      <xdr:col>8</xdr:col>
      <xdr:colOff>461962</xdr:colOff>
      <xdr:row>158</xdr:row>
      <xdr:rowOff>19050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395287</xdr:colOff>
      <xdr:row>159</xdr:row>
      <xdr:rowOff>152400</xdr:rowOff>
    </xdr:from>
    <xdr:to>
      <xdr:col>8</xdr:col>
      <xdr:colOff>404812</xdr:colOff>
      <xdr:row>174</xdr:row>
      <xdr:rowOff>38100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190500</xdr:colOff>
      <xdr:row>46</xdr:row>
      <xdr:rowOff>19050</xdr:rowOff>
    </xdr:from>
    <xdr:to>
      <xdr:col>14</xdr:col>
      <xdr:colOff>704850</xdr:colOff>
      <xdr:row>60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228600</xdr:colOff>
      <xdr:row>61</xdr:row>
      <xdr:rowOff>142875</xdr:rowOff>
    </xdr:from>
    <xdr:to>
      <xdr:col>14</xdr:col>
      <xdr:colOff>742950</xdr:colOff>
      <xdr:row>76</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257175</xdr:colOff>
      <xdr:row>77</xdr:row>
      <xdr:rowOff>114300</xdr:rowOff>
    </xdr:from>
    <xdr:to>
      <xdr:col>14</xdr:col>
      <xdr:colOff>771525</xdr:colOff>
      <xdr:row>92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219075</xdr:colOff>
      <xdr:row>93</xdr:row>
      <xdr:rowOff>133350</xdr:rowOff>
    </xdr:from>
    <xdr:to>
      <xdr:col>14</xdr:col>
      <xdr:colOff>733425</xdr:colOff>
      <xdr:row>108</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180975</xdr:colOff>
      <xdr:row>110</xdr:row>
      <xdr:rowOff>19050</xdr:rowOff>
    </xdr:from>
    <xdr:to>
      <xdr:col>14</xdr:col>
      <xdr:colOff>695325</xdr:colOff>
      <xdr:row>124</xdr:row>
      <xdr:rowOff>95250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171450</xdr:colOff>
      <xdr:row>126</xdr:row>
      <xdr:rowOff>38100</xdr:rowOff>
    </xdr:from>
    <xdr:to>
      <xdr:col>14</xdr:col>
      <xdr:colOff>685800</xdr:colOff>
      <xdr:row>140</xdr:row>
      <xdr:rowOff>114300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200025</xdr:colOff>
      <xdr:row>143</xdr:row>
      <xdr:rowOff>133350</xdr:rowOff>
    </xdr:from>
    <xdr:to>
      <xdr:col>14</xdr:col>
      <xdr:colOff>714375</xdr:colOff>
      <xdr:row>158</xdr:row>
      <xdr:rowOff>19050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285750</xdr:colOff>
      <xdr:row>159</xdr:row>
      <xdr:rowOff>171450</xdr:rowOff>
    </xdr:from>
    <xdr:to>
      <xdr:col>14</xdr:col>
      <xdr:colOff>800100</xdr:colOff>
      <xdr:row>174</xdr:row>
      <xdr:rowOff>57150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16</xdr:col>
      <xdr:colOff>504825</xdr:colOff>
      <xdr:row>46</xdr:row>
      <xdr:rowOff>161925</xdr:rowOff>
    </xdr:from>
    <xdr:to>
      <xdr:col>21</xdr:col>
      <xdr:colOff>409575</xdr:colOff>
      <xdr:row>61</xdr:row>
      <xdr:rowOff>47625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533400</xdr:colOff>
      <xdr:row>62</xdr:row>
      <xdr:rowOff>9525</xdr:rowOff>
    </xdr:from>
    <xdr:to>
      <xdr:col>21</xdr:col>
      <xdr:colOff>438150</xdr:colOff>
      <xdr:row>76</xdr:row>
      <xdr:rowOff>85725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600075</xdr:colOff>
      <xdr:row>78</xdr:row>
      <xdr:rowOff>0</xdr:rowOff>
    </xdr:from>
    <xdr:to>
      <xdr:col>21</xdr:col>
      <xdr:colOff>504825</xdr:colOff>
      <xdr:row>92</xdr:row>
      <xdr:rowOff>76200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581025</xdr:colOff>
      <xdr:row>94</xdr:row>
      <xdr:rowOff>9525</xdr:rowOff>
    </xdr:from>
    <xdr:to>
      <xdr:col>21</xdr:col>
      <xdr:colOff>485775</xdr:colOff>
      <xdr:row>108</xdr:row>
      <xdr:rowOff>85725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657225</xdr:colOff>
      <xdr:row>110</xdr:row>
      <xdr:rowOff>9525</xdr:rowOff>
    </xdr:from>
    <xdr:to>
      <xdr:col>21</xdr:col>
      <xdr:colOff>561975</xdr:colOff>
      <xdr:row>124</xdr:row>
      <xdr:rowOff>85725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695325</xdr:colOff>
      <xdr:row>126</xdr:row>
      <xdr:rowOff>19050</xdr:rowOff>
    </xdr:from>
    <xdr:to>
      <xdr:col>21</xdr:col>
      <xdr:colOff>600075</xdr:colOff>
      <xdr:row>140</xdr:row>
      <xdr:rowOff>95250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16</xdr:col>
      <xdr:colOff>857250</xdr:colOff>
      <xdr:row>143</xdr:row>
      <xdr:rowOff>133350</xdr:rowOff>
    </xdr:from>
    <xdr:to>
      <xdr:col>21</xdr:col>
      <xdr:colOff>762000</xdr:colOff>
      <xdr:row>158</xdr:row>
      <xdr:rowOff>19050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885825</xdr:colOff>
      <xdr:row>160</xdr:row>
      <xdr:rowOff>9525</xdr:rowOff>
    </xdr:from>
    <xdr:to>
      <xdr:col>21</xdr:col>
      <xdr:colOff>790575</xdr:colOff>
      <xdr:row>174</xdr:row>
      <xdr:rowOff>85725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6" workbookViewId="0">
      <selection activeCell="C62" sqref="C62"/>
    </sheetView>
  </sheetViews>
  <sheetFormatPr defaultRowHeight="15" x14ac:dyDescent="0.25"/>
  <cols>
    <col min="1" max="1" width="37" style="77" customWidth="1"/>
    <col min="2" max="2" width="18" style="77" customWidth="1"/>
    <col min="3" max="3" width="16.140625" style="77" customWidth="1"/>
    <col min="4" max="4" width="9.140625" style="77"/>
    <col min="5" max="5" width="16.140625" style="77" customWidth="1"/>
    <col min="6" max="6" width="11.7109375" style="77" customWidth="1"/>
    <col min="7" max="7" width="20.5703125" style="77" customWidth="1"/>
    <col min="8" max="9" width="9.140625" style="77"/>
    <col min="10" max="10" width="15.140625" style="77" customWidth="1"/>
    <col min="11" max="16384" width="9.140625" style="77"/>
  </cols>
  <sheetData>
    <row r="1" spans="1:7" x14ac:dyDescent="0.25">
      <c r="C1" s="77" t="s">
        <v>331</v>
      </c>
      <c r="E1" s="77" t="s">
        <v>405</v>
      </c>
      <c r="G1" s="77" t="s">
        <v>406</v>
      </c>
    </row>
    <row r="2" spans="1:7" x14ac:dyDescent="0.25">
      <c r="A2" s="75" t="s">
        <v>451</v>
      </c>
      <c r="C2" s="75">
        <v>100</v>
      </c>
      <c r="E2" s="75">
        <v>-100</v>
      </c>
      <c r="G2" s="75">
        <v>-100</v>
      </c>
    </row>
    <row r="3" spans="1:7" x14ac:dyDescent="0.25">
      <c r="A3" s="83"/>
      <c r="B3" s="83"/>
      <c r="C3" s="83"/>
      <c r="D3" s="83"/>
      <c r="E3" s="83"/>
      <c r="F3" s="83"/>
      <c r="G3" s="83"/>
    </row>
    <row r="4" spans="1:7" x14ac:dyDescent="0.25">
      <c r="A4" s="75" t="s">
        <v>444</v>
      </c>
      <c r="C4" s="82">
        <v>20000</v>
      </c>
      <c r="D4" s="4"/>
      <c r="E4" s="82">
        <v>20000</v>
      </c>
      <c r="F4" s="4"/>
      <c r="G4" s="82">
        <v>20000</v>
      </c>
    </row>
    <row r="6" spans="1:7" s="84" customFormat="1" x14ac:dyDescent="0.25">
      <c r="A6" s="84" t="s">
        <v>447</v>
      </c>
      <c r="C6" s="74">
        <v>3</v>
      </c>
      <c r="D6" s="74"/>
      <c r="E6" s="74">
        <v>3</v>
      </c>
      <c r="F6" s="74"/>
      <c r="G6" s="74">
        <v>3</v>
      </c>
    </row>
    <row r="7" spans="1:7" s="84" customFormat="1" x14ac:dyDescent="0.25"/>
    <row r="8" spans="1:7" s="84" customFormat="1" x14ac:dyDescent="0.25">
      <c r="A8" s="84" t="s">
        <v>445</v>
      </c>
      <c r="C8" s="86">
        <v>0</v>
      </c>
      <c r="D8" s="86"/>
      <c r="E8" s="86">
        <v>0</v>
      </c>
      <c r="F8" s="86"/>
      <c r="G8" s="86">
        <v>0</v>
      </c>
    </row>
    <row r="9" spans="1:7" s="84" customFormat="1" x14ac:dyDescent="0.25"/>
    <row r="10" spans="1:7" s="84" customFormat="1" x14ac:dyDescent="0.25">
      <c r="A10" s="84" t="s">
        <v>449</v>
      </c>
      <c r="C10" s="84">
        <f>(C2*C8)</f>
        <v>0</v>
      </c>
      <c r="E10" s="84">
        <f>(E2*E8)</f>
        <v>0</v>
      </c>
      <c r="G10" s="84">
        <f>(G2*G8)</f>
        <v>0</v>
      </c>
    </row>
    <row r="11" spans="1:7" s="84" customFormat="1" x14ac:dyDescent="0.25"/>
    <row r="12" spans="1:7" s="84" customFormat="1" x14ac:dyDescent="0.25">
      <c r="A12" s="84" t="s">
        <v>446</v>
      </c>
      <c r="C12" s="85">
        <f>(C18*0.8)/C2</f>
        <v>16000</v>
      </c>
      <c r="E12" s="85">
        <f>(E18*0.8)/E2</f>
        <v>16000</v>
      </c>
      <c r="G12" s="85">
        <f>(G18*0.8)/G2</f>
        <v>16000</v>
      </c>
    </row>
    <row r="13" spans="1:7" s="84" customFormat="1" x14ac:dyDescent="0.25"/>
    <row r="14" spans="1:7" s="84" customFormat="1" x14ac:dyDescent="0.25">
      <c r="A14" s="84" t="s">
        <v>461</v>
      </c>
      <c r="C14" s="86">
        <v>0.3</v>
      </c>
      <c r="D14" s="86"/>
      <c r="E14" s="86">
        <v>0.3</v>
      </c>
      <c r="F14" s="86"/>
      <c r="G14" s="86">
        <v>0.3</v>
      </c>
    </row>
    <row r="15" spans="1:7" s="84" customFormat="1" x14ac:dyDescent="0.25"/>
    <row r="16" spans="1:7" s="84" customFormat="1" x14ac:dyDescent="0.25">
      <c r="A16" s="84" t="s">
        <v>448</v>
      </c>
      <c r="C16" s="4">
        <f>(C12*C10)</f>
        <v>0</v>
      </c>
      <c r="D16" s="4"/>
      <c r="E16" s="4">
        <f>(E12*E10)</f>
        <v>0</v>
      </c>
      <c r="F16" s="4"/>
      <c r="G16" s="4">
        <f>(G12*G10)</f>
        <v>0</v>
      </c>
    </row>
    <row r="17" spans="1:10" s="84" customFormat="1" x14ac:dyDescent="0.25">
      <c r="C17" s="4"/>
      <c r="D17" s="4"/>
      <c r="E17" s="4"/>
      <c r="F17" s="4"/>
      <c r="G17" s="4"/>
    </row>
    <row r="18" spans="1:10" s="84" customFormat="1" x14ac:dyDescent="0.25">
      <c r="A18" s="84" t="s">
        <v>457</v>
      </c>
      <c r="C18" s="4">
        <f>C2*C4</f>
        <v>2000000</v>
      </c>
      <c r="D18" s="4"/>
      <c r="E18" s="4">
        <f>E2*E4</f>
        <v>-2000000</v>
      </c>
      <c r="F18" s="4"/>
      <c r="G18" s="4">
        <f>G2*G4</f>
        <v>-2000000</v>
      </c>
    </row>
    <row r="19" spans="1:10" s="84" customFormat="1" x14ac:dyDescent="0.25">
      <c r="C19" s="4"/>
      <c r="D19" s="4"/>
      <c r="E19" s="4"/>
      <c r="F19" s="4"/>
      <c r="G19" s="4"/>
    </row>
    <row r="20" spans="1:10" s="84" customFormat="1" x14ac:dyDescent="0.25">
      <c r="A20" s="84" t="s">
        <v>452</v>
      </c>
      <c r="C20" s="4">
        <f>SUM(C16:C18)</f>
        <v>2000000</v>
      </c>
      <c r="D20" s="4"/>
      <c r="E20" s="4">
        <f>SUM(E16:E18)</f>
        <v>-2000000</v>
      </c>
      <c r="F20" s="4"/>
      <c r="G20" s="4">
        <f>SUM(G16:G18)</f>
        <v>-2000000</v>
      </c>
    </row>
    <row r="21" spans="1:10" s="84" customFormat="1" x14ac:dyDescent="0.25"/>
    <row r="22" spans="1:10" x14ac:dyDescent="0.25">
      <c r="A22" s="77" t="s">
        <v>327</v>
      </c>
      <c r="C22" s="77">
        <f>74098</f>
        <v>74098</v>
      </c>
      <c r="E22" s="77">
        <f>27349</f>
        <v>27349</v>
      </c>
      <c r="G22" s="77">
        <f>123785</f>
        <v>123785</v>
      </c>
    </row>
    <row r="23" spans="1:10" s="84" customFormat="1" x14ac:dyDescent="0.25"/>
    <row r="24" spans="1:10" x14ac:dyDescent="0.25">
      <c r="A24" s="77" t="s">
        <v>428</v>
      </c>
      <c r="C24" s="4">
        <f>C26*0.08496</f>
        <v>82884767.039999992</v>
      </c>
      <c r="E24" s="4">
        <f>E26*0.063605</f>
        <v>24416051.349999998</v>
      </c>
      <c r="G24" s="4">
        <f>G26*0.077788</f>
        <v>236488121.65599999</v>
      </c>
    </row>
    <row r="26" spans="1:10" x14ac:dyDescent="0.25">
      <c r="A26" s="77" t="s">
        <v>322</v>
      </c>
      <c r="C26" s="4">
        <f>973574000+(C20)</f>
        <v>975574000</v>
      </c>
      <c r="D26" s="4"/>
      <c r="E26" s="4">
        <f>385870000+(E20)</f>
        <v>383870000</v>
      </c>
      <c r="F26" s="4"/>
      <c r="G26" s="4">
        <f>3042162000+(G20)</f>
        <v>3040162000</v>
      </c>
    </row>
    <row r="27" spans="1:10" x14ac:dyDescent="0.25">
      <c r="J27" s="89"/>
    </row>
    <row r="28" spans="1:10" x14ac:dyDescent="0.25">
      <c r="J28" s="89"/>
    </row>
    <row r="29" spans="1:10" x14ac:dyDescent="0.25">
      <c r="J29" s="89"/>
    </row>
    <row r="30" spans="1:10" x14ac:dyDescent="0.25">
      <c r="J30" s="89"/>
    </row>
    <row r="31" spans="1:10" x14ac:dyDescent="0.25">
      <c r="J31" s="89"/>
    </row>
    <row r="32" spans="1:10" x14ac:dyDescent="0.25">
      <c r="J32" s="89"/>
    </row>
    <row r="33" spans="1:10" ht="18.75" x14ac:dyDescent="0.3">
      <c r="A33" s="79" t="s">
        <v>443</v>
      </c>
      <c r="C33" s="8" t="s">
        <v>440</v>
      </c>
      <c r="E33" s="8" t="s">
        <v>440</v>
      </c>
      <c r="F33" s="8" t="s">
        <v>441</v>
      </c>
      <c r="J33" s="89"/>
    </row>
    <row r="34" spans="1:10" x14ac:dyDescent="0.25">
      <c r="A34" s="77" t="s">
        <v>430</v>
      </c>
      <c r="B34" s="73">
        <v>3.9E-2</v>
      </c>
      <c r="C34" s="76">
        <f>C38*D34</f>
        <v>70200</v>
      </c>
      <c r="D34" s="74">
        <f>SUM(B34)/B38</f>
        <v>0.46917293233082702</v>
      </c>
      <c r="E34" s="91">
        <f>C34+G34</f>
        <v>38877767</v>
      </c>
      <c r="F34" s="78">
        <f>C34/G34</f>
        <v>1.8089255634088062E-3</v>
      </c>
      <c r="G34" s="4">
        <v>38807567</v>
      </c>
      <c r="J34" s="89"/>
    </row>
    <row r="35" spans="1:10" x14ac:dyDescent="0.25">
      <c r="A35" s="77" t="s">
        <v>431</v>
      </c>
      <c r="B35" s="73">
        <v>1.225E-2</v>
      </c>
      <c r="C35" s="76">
        <f>C38*D35</f>
        <v>22049.999999999996</v>
      </c>
      <c r="D35" s="74">
        <f>SUM(B35)/B38</f>
        <v>0.14736842105263157</v>
      </c>
      <c r="E35" s="91">
        <f t="shared" ref="E35:E38" si="0">C35+G35</f>
        <v>12211606</v>
      </c>
      <c r="F35" s="78">
        <f t="shared" ref="F35:F38" si="1">C35/G35</f>
        <v>1.80892560811895E-3</v>
      </c>
      <c r="G35" s="4">
        <v>12189556</v>
      </c>
      <c r="J35" s="89"/>
    </row>
    <row r="36" spans="1:10" x14ac:dyDescent="0.25">
      <c r="A36" s="77" t="s">
        <v>442</v>
      </c>
      <c r="B36" s="73">
        <v>2.0625000000000001E-2</v>
      </c>
      <c r="C36" s="76">
        <f>C38*D36</f>
        <v>37125</v>
      </c>
      <c r="D36" s="74">
        <f>SUM(B36)/B38</f>
        <v>0.24812030075187969</v>
      </c>
      <c r="E36" s="91">
        <f t="shared" si="0"/>
        <v>20560358</v>
      </c>
      <c r="F36" s="78">
        <f t="shared" si="1"/>
        <v>1.8089255235761343E-3</v>
      </c>
      <c r="G36" s="4">
        <v>20523233</v>
      </c>
      <c r="J36" s="89"/>
    </row>
    <row r="37" spans="1:10" x14ac:dyDescent="0.25">
      <c r="A37" s="77" t="s">
        <v>432</v>
      </c>
      <c r="B37" s="73">
        <v>1.125E-2</v>
      </c>
      <c r="C37" s="76">
        <f>C38*D37</f>
        <v>20250</v>
      </c>
      <c r="D37" s="74">
        <f>SUM(B37)/B38</f>
        <v>0.13533834586466165</v>
      </c>
      <c r="E37" s="91">
        <f t="shared" si="0"/>
        <v>11214741</v>
      </c>
      <c r="F37" s="78">
        <f t="shared" si="1"/>
        <v>1.8089254795059463E-3</v>
      </c>
      <c r="G37" s="4">
        <v>11194491</v>
      </c>
    </row>
    <row r="38" spans="1:10" x14ac:dyDescent="0.25">
      <c r="B38" s="73">
        <f>SUM(B34:B37)</f>
        <v>8.3125000000000004E-2</v>
      </c>
      <c r="C38" s="76">
        <f>(((C20*C14)*C6)*B38)</f>
        <v>149625</v>
      </c>
      <c r="D38" s="74">
        <f>SUM(B38)/B38</f>
        <v>1</v>
      </c>
      <c r="E38" s="91">
        <f t="shared" si="0"/>
        <v>82864472</v>
      </c>
      <c r="F38" s="78">
        <f t="shared" si="1"/>
        <v>1.8089255487591001E-3</v>
      </c>
      <c r="G38" s="4">
        <v>82714847</v>
      </c>
    </row>
    <row r="39" spans="1:10" x14ac:dyDescent="0.25">
      <c r="C39" s="76"/>
      <c r="E39" s="92"/>
      <c r="F39" s="78"/>
      <c r="G39" s="4"/>
    </row>
    <row r="40" spans="1:10" x14ac:dyDescent="0.25">
      <c r="C40" s="76"/>
      <c r="E40" s="92"/>
      <c r="F40" s="78"/>
      <c r="G40" s="4"/>
    </row>
    <row r="41" spans="1:10" x14ac:dyDescent="0.25">
      <c r="A41" s="77" t="s">
        <v>430</v>
      </c>
      <c r="B41" s="73">
        <v>3.9E-2</v>
      </c>
      <c r="C41" s="76">
        <f>C45*D41</f>
        <v>-70200</v>
      </c>
      <c r="D41" s="74">
        <f>SUM(B41)/B45</f>
        <v>0.49523809523809531</v>
      </c>
      <c r="E41" s="91">
        <f t="shared" ref="E41:E45" si="2">C41+G41</f>
        <v>12084558</v>
      </c>
      <c r="F41" s="78">
        <f t="shared" ref="F41:F45" si="3">C41/G41</f>
        <v>-5.7755160571687234E-3</v>
      </c>
      <c r="G41" s="4">
        <v>12154758</v>
      </c>
    </row>
    <row r="42" spans="1:10" x14ac:dyDescent="0.25">
      <c r="A42" s="77" t="s">
        <v>431</v>
      </c>
      <c r="B42" s="73">
        <v>1.225E-2</v>
      </c>
      <c r="C42" s="76">
        <f>C45*D42</f>
        <v>-22050</v>
      </c>
      <c r="D42" s="74">
        <f>SUM(B42)/B45</f>
        <v>0.15555555555555559</v>
      </c>
      <c r="E42" s="91">
        <f t="shared" si="2"/>
        <v>3795791</v>
      </c>
      <c r="F42" s="78">
        <f t="shared" si="3"/>
        <v>-5.7755155335175038E-3</v>
      </c>
      <c r="G42" s="4">
        <v>3817841</v>
      </c>
    </row>
    <row r="43" spans="1:10" x14ac:dyDescent="0.25">
      <c r="A43" s="77" t="s">
        <v>433</v>
      </c>
      <c r="B43" s="73">
        <v>1.309999999999999E-2</v>
      </c>
      <c r="C43" s="76">
        <f>C45*D43</f>
        <v>-23579.999999999982</v>
      </c>
      <c r="D43" s="74">
        <f>SUM(B43)/B45</f>
        <v>0.16634920634920625</v>
      </c>
      <c r="E43" s="91">
        <f t="shared" si="2"/>
        <v>4059172</v>
      </c>
      <c r="F43" s="78">
        <f t="shared" si="3"/>
        <v>-5.7755161224585724E-3</v>
      </c>
      <c r="G43" s="4">
        <v>4082752</v>
      </c>
    </row>
    <row r="44" spans="1:10" x14ac:dyDescent="0.25">
      <c r="A44" s="77" t="s">
        <v>432</v>
      </c>
      <c r="B44" s="73">
        <v>1.44E-2</v>
      </c>
      <c r="C44" s="76">
        <f>C45*D44</f>
        <v>-25920</v>
      </c>
      <c r="D44" s="74">
        <f>SUM(B44)/B45</f>
        <v>0.18285714285714288</v>
      </c>
      <c r="E44" s="91">
        <f t="shared" si="2"/>
        <v>4461991</v>
      </c>
      <c r="F44" s="78">
        <f t="shared" si="3"/>
        <v>-5.7755156018022636E-3</v>
      </c>
      <c r="G44" s="4">
        <v>4487911</v>
      </c>
    </row>
    <row r="45" spans="1:10" x14ac:dyDescent="0.25">
      <c r="B45" s="73">
        <f>SUM(B41:B44)</f>
        <v>7.8749999999999987E-2</v>
      </c>
      <c r="C45" s="76">
        <f>(((E20*E14)*E6)*B45)</f>
        <v>-141749.99999999997</v>
      </c>
      <c r="D45" s="74">
        <f>SUM(B45)/B45</f>
        <v>1</v>
      </c>
      <c r="E45" s="91">
        <f t="shared" si="2"/>
        <v>24401511</v>
      </c>
      <c r="F45" s="78">
        <f t="shared" si="3"/>
        <v>-5.7755161386255872E-3</v>
      </c>
      <c r="G45" s="4">
        <v>24543261</v>
      </c>
    </row>
    <row r="46" spans="1:10" x14ac:dyDescent="0.25">
      <c r="C46" s="76"/>
      <c r="E46" s="92"/>
      <c r="F46" s="78"/>
      <c r="G46" s="4"/>
    </row>
    <row r="47" spans="1:10" x14ac:dyDescent="0.25">
      <c r="B47" s="73"/>
      <c r="C47" s="76"/>
      <c r="E47" s="92"/>
      <c r="F47" s="78"/>
      <c r="G47" s="4"/>
    </row>
    <row r="48" spans="1:10" x14ac:dyDescent="0.25">
      <c r="A48" s="77" t="s">
        <v>430</v>
      </c>
      <c r="B48" s="73">
        <v>3.9E-2</v>
      </c>
      <c r="C48" s="76">
        <f>C52*D48</f>
        <v>-70200</v>
      </c>
      <c r="D48" s="74">
        <f>SUM(B48)/B52</f>
        <v>0.54260869565217396</v>
      </c>
      <c r="E48" s="91">
        <f t="shared" ref="E48:E52" si="4">C48+G48</f>
        <v>128334728</v>
      </c>
      <c r="F48" s="78">
        <f t="shared" ref="F48:F52" si="5">C48/G48</f>
        <v>-5.4670798927592562E-4</v>
      </c>
      <c r="G48" s="4">
        <v>128404928</v>
      </c>
    </row>
    <row r="49" spans="1:7" x14ac:dyDescent="0.25">
      <c r="A49" s="77" t="s">
        <v>431</v>
      </c>
      <c r="B49" s="73">
        <v>1.225E-2</v>
      </c>
      <c r="C49" s="76">
        <f>C52*D49</f>
        <v>-22050</v>
      </c>
      <c r="D49" s="74">
        <f>SUM(B49)/B52</f>
        <v>0.17043478260869568</v>
      </c>
      <c r="E49" s="91">
        <f t="shared" si="4"/>
        <v>40310267</v>
      </c>
      <c r="F49" s="78">
        <f t="shared" si="5"/>
        <v>-5.4670799101375707E-4</v>
      </c>
      <c r="G49" s="4">
        <v>40332317</v>
      </c>
    </row>
    <row r="50" spans="1:7" x14ac:dyDescent="0.25">
      <c r="A50" s="77" t="s">
        <v>434</v>
      </c>
      <c r="B50" s="73">
        <v>8.7499999999999991E-3</v>
      </c>
      <c r="C50" s="76">
        <f>C52*D50</f>
        <v>-15749.999999999996</v>
      </c>
      <c r="D50" s="74">
        <f>SUM(B50)/B52</f>
        <v>0.1217391304347826</v>
      </c>
      <c r="E50" s="91">
        <f t="shared" si="4"/>
        <v>28793048</v>
      </c>
      <c r="F50" s="78">
        <f t="shared" si="5"/>
        <v>-5.4670798830273989E-4</v>
      </c>
      <c r="G50" s="4">
        <v>28808798</v>
      </c>
    </row>
    <row r="51" spans="1:7" x14ac:dyDescent="0.25">
      <c r="A51" s="77" t="s">
        <v>432</v>
      </c>
      <c r="B51" s="73">
        <v>1.1874999999999995E-2</v>
      </c>
      <c r="C51" s="76">
        <f>C52*D51</f>
        <v>-21374.999999999989</v>
      </c>
      <c r="D51" s="74">
        <f>SUM(B51)/B52</f>
        <v>0.16521739130434776</v>
      </c>
      <c r="E51" s="91">
        <f t="shared" si="4"/>
        <v>39076279</v>
      </c>
      <c r="F51" s="78">
        <f t="shared" si="5"/>
        <v>-5.467079942955142E-4</v>
      </c>
      <c r="G51" s="4">
        <v>39097654</v>
      </c>
    </row>
    <row r="52" spans="1:7" x14ac:dyDescent="0.25">
      <c r="B52" s="73">
        <f>SUM(B48:B51)</f>
        <v>7.1874999999999994E-2</v>
      </c>
      <c r="C52" s="76">
        <f>(((G20*G14)*G6)*B52)</f>
        <v>-129374.99999999999</v>
      </c>
      <c r="D52" s="74">
        <f>SUM(B52)/B52</f>
        <v>1</v>
      </c>
      <c r="E52" s="91">
        <f t="shared" si="4"/>
        <v>236514323</v>
      </c>
      <c r="F52" s="78">
        <f t="shared" si="5"/>
        <v>-5.4670798797270311E-4</v>
      </c>
      <c r="G52" s="4">
        <v>236643698</v>
      </c>
    </row>
    <row r="55" spans="1:7" x14ac:dyDescent="0.25">
      <c r="A55" s="93" t="s">
        <v>430</v>
      </c>
      <c r="B55" s="73">
        <v>3.9E-2</v>
      </c>
      <c r="C55" s="76">
        <f>C59*D55</f>
        <v>-70200</v>
      </c>
      <c r="D55" s="74">
        <f>SUM(B55)/B59</f>
        <v>0.48749999999999982</v>
      </c>
      <c r="E55" s="91">
        <f t="shared" ref="E55:E59" si="6">C55+G55</f>
        <v>128334728</v>
      </c>
      <c r="F55" s="78">
        <f t="shared" ref="F55:F59" si="7">C55/G55</f>
        <v>-5.4670798927592562E-4</v>
      </c>
      <c r="G55" s="4">
        <v>128404928</v>
      </c>
    </row>
    <row r="56" spans="1:7" x14ac:dyDescent="0.25">
      <c r="A56" s="93" t="s">
        <v>431</v>
      </c>
      <c r="B56" s="73">
        <v>1.225E-2</v>
      </c>
      <c r="C56" s="76">
        <f>C59*D56</f>
        <v>-22050.000000000004</v>
      </c>
      <c r="D56" s="74">
        <f>SUM(B56)/B59</f>
        <v>0.15312499999999996</v>
      </c>
      <c r="E56" s="91">
        <f t="shared" si="6"/>
        <v>40310267</v>
      </c>
      <c r="F56" s="78">
        <f t="shared" si="7"/>
        <v>-5.4670799101375718E-4</v>
      </c>
      <c r="G56" s="4">
        <v>40332317</v>
      </c>
    </row>
    <row r="57" spans="1:7" x14ac:dyDescent="0.25">
      <c r="A57" s="93" t="s">
        <v>462</v>
      </c>
      <c r="B57" s="73">
        <v>8.7499999999999991E-3</v>
      </c>
      <c r="C57" s="76">
        <f>C59*D57</f>
        <v>-15749.999999999998</v>
      </c>
      <c r="D57" s="74">
        <f>SUM(B57)/B59</f>
        <v>0.10937499999999994</v>
      </c>
      <c r="E57" s="91">
        <f t="shared" si="6"/>
        <v>28793048</v>
      </c>
      <c r="F57" s="78">
        <f t="shared" si="7"/>
        <v>-5.4670798830274E-4</v>
      </c>
      <c r="G57" s="4">
        <v>28808798</v>
      </c>
    </row>
    <row r="58" spans="1:7" x14ac:dyDescent="0.25">
      <c r="A58" s="93" t="s">
        <v>432</v>
      </c>
      <c r="B58" s="73">
        <v>2.0000000000000025E-2</v>
      </c>
      <c r="C58" s="76">
        <f>C59*D58</f>
        <v>-36000.000000000044</v>
      </c>
      <c r="D58" s="74">
        <f>SUM(B58)/B59</f>
        <v>0.25000000000000022</v>
      </c>
      <c r="E58" s="91">
        <f t="shared" si="6"/>
        <v>39061654</v>
      </c>
      <c r="F58" s="78">
        <f t="shared" si="7"/>
        <v>-9.2077135881349923E-4</v>
      </c>
      <c r="G58" s="4">
        <v>39097654</v>
      </c>
    </row>
    <row r="59" spans="1:7" x14ac:dyDescent="0.25">
      <c r="A59" s="93"/>
      <c r="B59" s="73">
        <f>SUM(B55:B58)</f>
        <v>8.0000000000000029E-2</v>
      </c>
      <c r="C59" s="76">
        <f>(((G20*G14)*G6)*B59)</f>
        <v>-144000.00000000006</v>
      </c>
      <c r="D59" s="74">
        <f>SUM(B59)/B59</f>
        <v>1</v>
      </c>
      <c r="E59" s="91">
        <f t="shared" si="6"/>
        <v>236499698</v>
      </c>
      <c r="F59" s="78">
        <f t="shared" si="7"/>
        <v>-6.0850976052613938E-4</v>
      </c>
      <c r="G59" s="4">
        <v>236643698</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28" workbookViewId="0">
      <selection activeCell="A55" sqref="A55:G59"/>
    </sheetView>
  </sheetViews>
  <sheetFormatPr defaultRowHeight="15" x14ac:dyDescent="0.25"/>
  <cols>
    <col min="1" max="1" width="37" customWidth="1"/>
    <col min="2" max="2" width="18" customWidth="1"/>
    <col min="3" max="3" width="16.140625" customWidth="1"/>
    <col min="5" max="5" width="16.140625" customWidth="1"/>
    <col min="6" max="6" width="11.7109375" customWidth="1"/>
    <col min="7" max="7" width="20.5703125" customWidth="1"/>
    <col min="10" max="10" width="15.85546875" customWidth="1"/>
  </cols>
  <sheetData>
    <row r="1" spans="1:10" x14ac:dyDescent="0.25">
      <c r="C1" t="s">
        <v>331</v>
      </c>
      <c r="E1" t="s">
        <v>405</v>
      </c>
      <c r="G1" t="s">
        <v>406</v>
      </c>
    </row>
    <row r="2" spans="1:10" x14ac:dyDescent="0.25">
      <c r="A2" s="75" t="s">
        <v>427</v>
      </c>
      <c r="C2" s="75">
        <v>100</v>
      </c>
      <c r="E2" s="75">
        <v>100</v>
      </c>
      <c r="G2" s="75">
        <v>100</v>
      </c>
    </row>
    <row r="3" spans="1:10" s="77" customFormat="1" x14ac:dyDescent="0.25">
      <c r="A3" s="83"/>
      <c r="B3" s="83"/>
      <c r="C3" s="83"/>
      <c r="D3" s="83"/>
      <c r="E3" s="83"/>
      <c r="F3" s="83"/>
      <c r="G3" s="83"/>
    </row>
    <row r="4" spans="1:10" s="77" customFormat="1" x14ac:dyDescent="0.25">
      <c r="A4" s="75" t="s">
        <v>444</v>
      </c>
      <c r="C4" s="82">
        <v>50000</v>
      </c>
      <c r="D4" s="4"/>
      <c r="E4" s="82">
        <v>50000</v>
      </c>
      <c r="F4" s="4"/>
      <c r="G4" s="82">
        <v>50000</v>
      </c>
    </row>
    <row r="6" spans="1:10" s="84" customFormat="1" x14ac:dyDescent="0.25">
      <c r="A6" s="84" t="s">
        <v>447</v>
      </c>
      <c r="C6" s="74">
        <v>3</v>
      </c>
      <c r="D6" s="74"/>
      <c r="E6" s="74">
        <v>3</v>
      </c>
      <c r="F6" s="74"/>
      <c r="G6" s="74">
        <v>3</v>
      </c>
      <c r="J6" s="4"/>
    </row>
    <row r="7" spans="1:10" s="84" customFormat="1" x14ac:dyDescent="0.25"/>
    <row r="8" spans="1:10" s="84" customFormat="1" x14ac:dyDescent="0.25">
      <c r="A8" s="84" t="s">
        <v>445</v>
      </c>
      <c r="C8" s="86">
        <v>0.38</v>
      </c>
      <c r="D8" s="86"/>
      <c r="E8" s="86">
        <v>0.38</v>
      </c>
      <c r="F8" s="86"/>
      <c r="G8" s="86">
        <v>0.38</v>
      </c>
      <c r="J8" s="87"/>
    </row>
    <row r="9" spans="1:10" s="84" customFormat="1" x14ac:dyDescent="0.25"/>
    <row r="10" spans="1:10" s="84" customFormat="1" x14ac:dyDescent="0.25">
      <c r="A10" s="84" t="s">
        <v>449</v>
      </c>
      <c r="C10" s="84">
        <f>(C2*C8)</f>
        <v>38</v>
      </c>
      <c r="E10" s="84">
        <f>(E2*E8)</f>
        <v>38</v>
      </c>
      <c r="G10" s="84">
        <f>(G2*G8)</f>
        <v>38</v>
      </c>
    </row>
    <row r="11" spans="1:10" s="84" customFormat="1" x14ac:dyDescent="0.25">
      <c r="J11" s="87"/>
    </row>
    <row r="12" spans="1:10" s="84" customFormat="1" x14ac:dyDescent="0.25">
      <c r="A12" s="84" t="s">
        <v>446</v>
      </c>
      <c r="C12" s="85">
        <f>(C18*0.8)/C2</f>
        <v>40000</v>
      </c>
      <c r="E12" s="85">
        <f>(E18*0.8)/E2</f>
        <v>40000</v>
      </c>
      <c r="G12" s="85">
        <f>(G18*0.8)/G2</f>
        <v>40000</v>
      </c>
    </row>
    <row r="13" spans="1:10" s="84" customFormat="1" x14ac:dyDescent="0.25"/>
    <row r="14" spans="1:10" s="84" customFormat="1" x14ac:dyDescent="0.25">
      <c r="A14" s="90" t="s">
        <v>461</v>
      </c>
      <c r="C14" s="86">
        <v>0.3</v>
      </c>
      <c r="D14" s="86"/>
      <c r="E14" s="86">
        <v>0.3</v>
      </c>
      <c r="F14" s="86"/>
      <c r="G14" s="86">
        <v>0.3</v>
      </c>
      <c r="J14" s="88"/>
    </row>
    <row r="15" spans="1:10" s="84" customFormat="1" x14ac:dyDescent="0.25"/>
    <row r="16" spans="1:10" s="84" customFormat="1" x14ac:dyDescent="0.25">
      <c r="A16" s="84" t="s">
        <v>448</v>
      </c>
      <c r="C16" s="4">
        <f>(C12*C10)</f>
        <v>1520000</v>
      </c>
      <c r="D16" s="4"/>
      <c r="E16" s="4">
        <f>(E12*E10)</f>
        <v>1520000</v>
      </c>
      <c r="F16" s="4"/>
      <c r="G16" s="4">
        <f>(G12*G10)</f>
        <v>1520000</v>
      </c>
    </row>
    <row r="17" spans="1:7" s="84" customFormat="1" x14ac:dyDescent="0.25">
      <c r="C17" s="4"/>
      <c r="D17" s="4"/>
      <c r="E17" s="4"/>
      <c r="F17" s="4"/>
      <c r="G17" s="4"/>
    </row>
    <row r="18" spans="1:7" s="84" customFormat="1" x14ac:dyDescent="0.25">
      <c r="A18" s="84" t="s">
        <v>450</v>
      </c>
      <c r="C18" s="4">
        <f>C2*C4</f>
        <v>5000000</v>
      </c>
      <c r="D18" s="4"/>
      <c r="E18" s="4">
        <f>E2*E4</f>
        <v>5000000</v>
      </c>
      <c r="F18" s="4"/>
      <c r="G18" s="4">
        <f>G2*G4</f>
        <v>5000000</v>
      </c>
    </row>
    <row r="19" spans="1:7" s="84" customFormat="1" x14ac:dyDescent="0.25">
      <c r="C19" s="4"/>
      <c r="D19" s="4"/>
      <c r="E19" s="4"/>
      <c r="F19" s="4"/>
      <c r="G19" s="4"/>
    </row>
    <row r="20" spans="1:7" s="84" customFormat="1" x14ac:dyDescent="0.25">
      <c r="A20" s="84" t="s">
        <v>452</v>
      </c>
      <c r="C20" s="4">
        <f>SUM(C16:C18)</f>
        <v>6520000</v>
      </c>
      <c r="D20" s="4"/>
      <c r="E20" s="4">
        <f>SUM(E16:E18)</f>
        <v>6520000</v>
      </c>
      <c r="F20" s="4"/>
      <c r="G20" s="4">
        <f>SUM(G16:G18)</f>
        <v>6520000</v>
      </c>
    </row>
    <row r="22" spans="1:7" x14ac:dyDescent="0.25">
      <c r="A22" t="s">
        <v>322</v>
      </c>
      <c r="C22" s="4">
        <f>973574000+(C20)</f>
        <v>980094000</v>
      </c>
      <c r="D22" s="4"/>
      <c r="E22" s="4">
        <f>385870000+(E20)</f>
        <v>392390000</v>
      </c>
      <c r="F22" s="4"/>
      <c r="G22" s="4">
        <f>3042162000+(G20)</f>
        <v>3048682000</v>
      </c>
    </row>
    <row r="24" spans="1:7" x14ac:dyDescent="0.25">
      <c r="A24" t="s">
        <v>454</v>
      </c>
      <c r="C24">
        <f>74098</f>
        <v>74098</v>
      </c>
      <c r="E24">
        <f>27349</f>
        <v>27349</v>
      </c>
      <c r="G24">
        <f>123785</f>
        <v>123785</v>
      </c>
    </row>
    <row r="26" spans="1:7" x14ac:dyDescent="0.25">
      <c r="A26" t="s">
        <v>453</v>
      </c>
      <c r="C26">
        <f>C2*3.5</f>
        <v>350</v>
      </c>
      <c r="E26" s="84">
        <f>E2*3.5</f>
        <v>350</v>
      </c>
      <c r="G26" s="84">
        <f>G2*3.5</f>
        <v>350</v>
      </c>
    </row>
    <row r="27" spans="1:7" s="84" customFormat="1" x14ac:dyDescent="0.25"/>
    <row r="28" spans="1:7" s="84" customFormat="1" x14ac:dyDescent="0.25">
      <c r="A28" s="84" t="s">
        <v>455</v>
      </c>
      <c r="C28" s="84">
        <f>SUM(C24:C26)</f>
        <v>74448</v>
      </c>
      <c r="E28" s="84">
        <f>SUM(E24:E26)</f>
        <v>27699</v>
      </c>
      <c r="G28" s="84">
        <f>SUM(G24:G26)</f>
        <v>124135</v>
      </c>
    </row>
    <row r="29" spans="1:7" s="84" customFormat="1" x14ac:dyDescent="0.25"/>
    <row r="30" spans="1:7" s="84" customFormat="1" x14ac:dyDescent="0.25">
      <c r="A30" s="84" t="s">
        <v>456</v>
      </c>
      <c r="C30" s="84">
        <f>SUM(C26/C24)</f>
        <v>4.7234743177953517E-3</v>
      </c>
      <c r="E30" s="84">
        <f>SUM(E26/E24)</f>
        <v>1.2797542871768621E-2</v>
      </c>
      <c r="G30" s="84">
        <f>SUM(G26/G24)</f>
        <v>2.8274831360827241E-3</v>
      </c>
    </row>
    <row r="32" spans="1:7" x14ac:dyDescent="0.25">
      <c r="A32" s="84" t="s">
        <v>428</v>
      </c>
      <c r="B32" s="84"/>
      <c r="C32" s="4">
        <f>C22*0.08496</f>
        <v>83268786.239999995</v>
      </c>
      <c r="D32" s="84"/>
      <c r="E32" s="4">
        <f>E22*0.063605</f>
        <v>24957965.949999999</v>
      </c>
      <c r="F32" s="84"/>
      <c r="G32" s="4">
        <f>G22*0.077788</f>
        <v>237150875.41599998</v>
      </c>
    </row>
    <row r="33" spans="1:7" ht="18.75" x14ac:dyDescent="0.3">
      <c r="A33" s="79" t="s">
        <v>443</v>
      </c>
      <c r="C33" s="8" t="s">
        <v>440</v>
      </c>
      <c r="E33" s="8" t="s">
        <v>440</v>
      </c>
      <c r="F33" s="8" t="s">
        <v>441</v>
      </c>
    </row>
    <row r="34" spans="1:7" x14ac:dyDescent="0.25">
      <c r="A34" t="s">
        <v>430</v>
      </c>
      <c r="B34" s="73">
        <v>3.9E-2</v>
      </c>
      <c r="C34" s="76">
        <f>C38*D34</f>
        <v>228851.99999999997</v>
      </c>
      <c r="D34" s="74">
        <f>SUM(B34)/B38</f>
        <v>0.46917293233082702</v>
      </c>
      <c r="E34" s="91">
        <f>C34+G34</f>
        <v>39036419</v>
      </c>
      <c r="F34" s="78">
        <f>C34/G34</f>
        <v>5.8970973367127076E-3</v>
      </c>
      <c r="G34" s="4">
        <v>38807567</v>
      </c>
    </row>
    <row r="35" spans="1:7" x14ac:dyDescent="0.25">
      <c r="A35" t="s">
        <v>431</v>
      </c>
      <c r="B35" s="73">
        <v>1.225E-2</v>
      </c>
      <c r="C35" s="76">
        <f>C38*D35</f>
        <v>71883</v>
      </c>
      <c r="D35" s="74">
        <f>SUM(B35)/B38</f>
        <v>0.14736842105263157</v>
      </c>
      <c r="E35" s="91">
        <f t="shared" ref="E35:E37" si="0">C35+G35</f>
        <v>12261439</v>
      </c>
      <c r="F35" s="78">
        <f t="shared" ref="F35:F38" si="1">C35/G35</f>
        <v>5.897097482467778E-3</v>
      </c>
      <c r="G35" s="4">
        <v>12189556</v>
      </c>
    </row>
    <row r="36" spans="1:7" x14ac:dyDescent="0.25">
      <c r="A36" t="s">
        <v>442</v>
      </c>
      <c r="B36" s="73">
        <v>2.0625000000000001E-2</v>
      </c>
      <c r="C36" s="76">
        <f>C38*D36</f>
        <v>121027.5</v>
      </c>
      <c r="D36" s="74">
        <f>SUM(B36)/B38</f>
        <v>0.24812030075187969</v>
      </c>
      <c r="E36" s="91">
        <f t="shared" si="0"/>
        <v>20644260.5</v>
      </c>
      <c r="F36" s="78">
        <f t="shared" si="1"/>
        <v>5.8970972068581986E-3</v>
      </c>
      <c r="G36" s="4">
        <v>20523233</v>
      </c>
    </row>
    <row r="37" spans="1:7" x14ac:dyDescent="0.25">
      <c r="A37" t="s">
        <v>432</v>
      </c>
      <c r="B37" s="73">
        <v>1.125E-2</v>
      </c>
      <c r="C37" s="76">
        <f>C38*D37</f>
        <v>66015</v>
      </c>
      <c r="D37" s="74">
        <f>SUM(B37)/B38</f>
        <v>0.13533834586466165</v>
      </c>
      <c r="E37" s="91">
        <f t="shared" si="0"/>
        <v>11260506</v>
      </c>
      <c r="F37" s="78">
        <f t="shared" si="1"/>
        <v>5.8970970631893847E-3</v>
      </c>
      <c r="G37" s="4">
        <v>11194491</v>
      </c>
    </row>
    <row r="38" spans="1:7" x14ac:dyDescent="0.25">
      <c r="B38" s="73">
        <f>SUM(B34:B37)</f>
        <v>8.3125000000000004E-2</v>
      </c>
      <c r="C38" s="76">
        <f>(((C20*C14)*C6)*B38)</f>
        <v>487777.5</v>
      </c>
      <c r="D38" s="74">
        <f>SUM(B38)/B38</f>
        <v>1</v>
      </c>
      <c r="E38" s="91">
        <f>C38+G38</f>
        <v>83202624.5</v>
      </c>
      <c r="F38" s="78">
        <f t="shared" si="1"/>
        <v>5.8970972889546662E-3</v>
      </c>
      <c r="G38" s="4">
        <v>82714847</v>
      </c>
    </row>
    <row r="39" spans="1:7" x14ac:dyDescent="0.25">
      <c r="C39" s="76"/>
      <c r="E39" s="92"/>
      <c r="F39" s="78"/>
      <c r="G39" s="4"/>
    </row>
    <row r="40" spans="1:7" x14ac:dyDescent="0.25">
      <c r="C40" s="76"/>
      <c r="E40" s="92"/>
      <c r="F40" s="78"/>
      <c r="G40" s="4"/>
    </row>
    <row r="41" spans="1:7" x14ac:dyDescent="0.25">
      <c r="A41" s="64" t="s">
        <v>430</v>
      </c>
      <c r="B41" s="73">
        <v>3.9E-2</v>
      </c>
      <c r="C41" s="76">
        <f>C45*D41</f>
        <v>228852</v>
      </c>
      <c r="D41" s="74">
        <f>SUM(B41)/B45</f>
        <v>0.49523809523809531</v>
      </c>
      <c r="E41" s="91">
        <f t="shared" ref="E41:E45" si="2">C41+G41</f>
        <v>12383610</v>
      </c>
      <c r="F41" s="78">
        <f t="shared" ref="F41:F45" si="3">C41/G41</f>
        <v>1.8828182346370039E-2</v>
      </c>
      <c r="G41" s="4">
        <v>12154758</v>
      </c>
    </row>
    <row r="42" spans="1:7" x14ac:dyDescent="0.25">
      <c r="A42" s="64" t="s">
        <v>431</v>
      </c>
      <c r="B42" s="73">
        <v>1.225E-2</v>
      </c>
      <c r="C42" s="76">
        <f>C45*D42</f>
        <v>71883</v>
      </c>
      <c r="D42" s="74">
        <f>SUM(B42)/B45</f>
        <v>0.15555555555555559</v>
      </c>
      <c r="E42" s="91">
        <f t="shared" si="2"/>
        <v>3889724</v>
      </c>
      <c r="F42" s="78">
        <f t="shared" si="3"/>
        <v>1.8828180639267063E-2</v>
      </c>
      <c r="G42" s="4">
        <v>3817841</v>
      </c>
    </row>
    <row r="43" spans="1:7" x14ac:dyDescent="0.25">
      <c r="A43" s="64" t="s">
        <v>433</v>
      </c>
      <c r="B43" s="73">
        <v>1.309999999999999E-2</v>
      </c>
      <c r="C43" s="76">
        <f>C45*D43</f>
        <v>76870.799999999945</v>
      </c>
      <c r="D43" s="74">
        <f>SUM(B43)/B45</f>
        <v>0.16634920634920625</v>
      </c>
      <c r="E43" s="91">
        <f t="shared" si="2"/>
        <v>4159622.8</v>
      </c>
      <c r="F43" s="78">
        <f t="shared" si="3"/>
        <v>1.8828182559214948E-2</v>
      </c>
      <c r="G43" s="4">
        <v>4082752</v>
      </c>
    </row>
    <row r="44" spans="1:7" x14ac:dyDescent="0.25">
      <c r="A44" s="64" t="s">
        <v>432</v>
      </c>
      <c r="B44" s="73">
        <v>1.44E-2</v>
      </c>
      <c r="C44" s="76">
        <f>C45*D44</f>
        <v>84499.199999999997</v>
      </c>
      <c r="D44" s="74">
        <f>SUM(B44)/B45</f>
        <v>0.18285714285714288</v>
      </c>
      <c r="E44" s="91">
        <f t="shared" si="2"/>
        <v>4572410.2</v>
      </c>
      <c r="F44" s="78">
        <f t="shared" si="3"/>
        <v>1.882818086187538E-2</v>
      </c>
      <c r="G44" s="4">
        <v>4487911</v>
      </c>
    </row>
    <row r="45" spans="1:7" x14ac:dyDescent="0.25">
      <c r="A45" s="64"/>
      <c r="B45" s="73">
        <f>SUM(B41:B44)</f>
        <v>7.8749999999999987E-2</v>
      </c>
      <c r="C45" s="76">
        <f>(((E20*E14)*E6)*B45)</f>
        <v>462104.99999999994</v>
      </c>
      <c r="D45" s="74">
        <f>SUM(B45)/B45</f>
        <v>1</v>
      </c>
      <c r="E45" s="91">
        <f t="shared" si="2"/>
        <v>25005366</v>
      </c>
      <c r="F45" s="78">
        <f t="shared" si="3"/>
        <v>1.8828182611919417E-2</v>
      </c>
      <c r="G45" s="4">
        <v>24543261</v>
      </c>
    </row>
    <row r="46" spans="1:7" x14ac:dyDescent="0.25">
      <c r="C46" s="76"/>
      <c r="E46" s="92"/>
      <c r="F46" s="78"/>
      <c r="G46" s="4"/>
    </row>
    <row r="47" spans="1:7" x14ac:dyDescent="0.25">
      <c r="B47" s="73"/>
      <c r="C47" s="76"/>
      <c r="E47" s="92"/>
      <c r="F47" s="78"/>
      <c r="G47" s="4"/>
    </row>
    <row r="48" spans="1:7" x14ac:dyDescent="0.25">
      <c r="A48" s="64" t="s">
        <v>430</v>
      </c>
      <c r="B48" s="73">
        <v>3.9E-2</v>
      </c>
      <c r="C48" s="76">
        <f>C52*D48</f>
        <v>228852</v>
      </c>
      <c r="D48" s="74">
        <f>SUM(B48)/B52</f>
        <v>0.54260869565217396</v>
      </c>
      <c r="E48" s="91">
        <f t="shared" ref="E48:E52" si="4">C48+G48</f>
        <v>128633780</v>
      </c>
      <c r="F48" s="78">
        <f t="shared" ref="F48:F52" si="5">C48/G48</f>
        <v>1.7822680450395175E-3</v>
      </c>
      <c r="G48" s="4">
        <v>128404928</v>
      </c>
    </row>
    <row r="49" spans="1:7" x14ac:dyDescent="0.25">
      <c r="A49" s="64" t="s">
        <v>431</v>
      </c>
      <c r="B49" s="73">
        <v>1.225E-2</v>
      </c>
      <c r="C49" s="76">
        <f>C52*D49</f>
        <v>71883</v>
      </c>
      <c r="D49" s="74">
        <f>SUM(B49)/B52</f>
        <v>0.17043478260869568</v>
      </c>
      <c r="E49" s="91">
        <f t="shared" si="4"/>
        <v>40404200</v>
      </c>
      <c r="F49" s="78">
        <f t="shared" si="5"/>
        <v>1.7822680507048479E-3</v>
      </c>
      <c r="G49" s="4">
        <v>40332317</v>
      </c>
    </row>
    <row r="50" spans="1:7" x14ac:dyDescent="0.25">
      <c r="A50" s="64" t="s">
        <v>434</v>
      </c>
      <c r="B50" s="73">
        <v>8.7499999999999991E-3</v>
      </c>
      <c r="C50" s="76">
        <f>C52*D50</f>
        <v>51344.999999999993</v>
      </c>
      <c r="D50" s="74">
        <f>SUM(B50)/B52</f>
        <v>0.1217391304347826</v>
      </c>
      <c r="E50" s="91">
        <f t="shared" si="4"/>
        <v>28860143</v>
      </c>
      <c r="F50" s="78">
        <f t="shared" si="5"/>
        <v>1.7822680418669323E-3</v>
      </c>
      <c r="G50" s="4">
        <v>28808798</v>
      </c>
    </row>
    <row r="51" spans="1:7" x14ac:dyDescent="0.25">
      <c r="A51" s="64" t="s">
        <v>432</v>
      </c>
      <c r="B51" s="73">
        <v>1.1874999999999995E-2</v>
      </c>
      <c r="C51" s="76">
        <f>C52*D51</f>
        <v>69682.499999999956</v>
      </c>
      <c r="D51" s="74">
        <f>SUM(B51)/B52</f>
        <v>0.16521739130434776</v>
      </c>
      <c r="E51" s="91">
        <f t="shared" si="4"/>
        <v>39167336.5</v>
      </c>
      <c r="F51" s="78">
        <f t="shared" si="5"/>
        <v>1.7822680614033761E-3</v>
      </c>
      <c r="G51" s="4">
        <v>39097654</v>
      </c>
    </row>
    <row r="52" spans="1:7" x14ac:dyDescent="0.25">
      <c r="A52" s="64"/>
      <c r="B52" s="73">
        <f>SUM(B48:B51)</f>
        <v>7.1874999999999994E-2</v>
      </c>
      <c r="C52" s="76">
        <f>(((G20*G14)*G6)*B52)</f>
        <v>421762.49999999994</v>
      </c>
      <c r="D52" s="74">
        <f>SUM(B52)/B52</f>
        <v>1</v>
      </c>
      <c r="E52" s="91">
        <f t="shared" si="4"/>
        <v>237065460.5</v>
      </c>
      <c r="F52" s="78">
        <f t="shared" si="5"/>
        <v>1.7822680407910121E-3</v>
      </c>
      <c r="G52" s="4">
        <v>236643698</v>
      </c>
    </row>
    <row r="55" spans="1:7" x14ac:dyDescent="0.25">
      <c r="A55" s="93" t="s">
        <v>430</v>
      </c>
      <c r="B55" s="73">
        <v>3.9E-2</v>
      </c>
      <c r="C55" s="76">
        <f>C59*D55</f>
        <v>228852</v>
      </c>
      <c r="D55" s="74">
        <f>SUM(B55)/B59</f>
        <v>0.48749999999999982</v>
      </c>
      <c r="E55" s="91">
        <f t="shared" ref="E55:E59" si="6">C55+G55</f>
        <v>128633780</v>
      </c>
      <c r="F55" s="78">
        <f t="shared" ref="F55:F59" si="7">C55/G55</f>
        <v>1.7822680450395175E-3</v>
      </c>
      <c r="G55" s="4">
        <v>128404928</v>
      </c>
    </row>
    <row r="56" spans="1:7" x14ac:dyDescent="0.25">
      <c r="A56" s="93" t="s">
        <v>431</v>
      </c>
      <c r="B56" s="73">
        <v>1.225E-2</v>
      </c>
      <c r="C56" s="76">
        <f>C59*D56</f>
        <v>71883</v>
      </c>
      <c r="D56" s="74">
        <f>SUM(B56)/B59</f>
        <v>0.15312499999999996</v>
      </c>
      <c r="E56" s="91">
        <f t="shared" si="6"/>
        <v>40404200</v>
      </c>
      <c r="F56" s="78">
        <f t="shared" si="7"/>
        <v>1.7822680507048479E-3</v>
      </c>
      <c r="G56" s="4">
        <v>40332317</v>
      </c>
    </row>
    <row r="57" spans="1:7" x14ac:dyDescent="0.25">
      <c r="A57" s="93" t="s">
        <v>462</v>
      </c>
      <c r="B57" s="73">
        <v>8.7499999999999991E-3</v>
      </c>
      <c r="C57" s="76">
        <f>C59*D57</f>
        <v>51344.999999999993</v>
      </c>
      <c r="D57" s="74">
        <f>SUM(B57)/B59</f>
        <v>0.10937499999999994</v>
      </c>
      <c r="E57" s="91">
        <f t="shared" si="6"/>
        <v>28860143</v>
      </c>
      <c r="F57" s="78">
        <f t="shared" si="7"/>
        <v>1.7822680418669323E-3</v>
      </c>
      <c r="G57" s="4">
        <v>28808798</v>
      </c>
    </row>
    <row r="58" spans="1:7" x14ac:dyDescent="0.25">
      <c r="A58" s="93" t="s">
        <v>432</v>
      </c>
      <c r="B58" s="73">
        <v>2.0000000000000025E-2</v>
      </c>
      <c r="C58" s="76">
        <f>C59*D58</f>
        <v>117360.00000000015</v>
      </c>
      <c r="D58" s="74">
        <f>SUM(B58)/B59</f>
        <v>0.25000000000000022</v>
      </c>
      <c r="E58" s="91">
        <f t="shared" si="6"/>
        <v>39215014</v>
      </c>
      <c r="F58" s="78">
        <f t="shared" si="7"/>
        <v>3.0017146297320078E-3</v>
      </c>
      <c r="G58" s="4">
        <v>39097654</v>
      </c>
    </row>
    <row r="59" spans="1:7" x14ac:dyDescent="0.25">
      <c r="A59" s="93"/>
      <c r="B59" s="73">
        <f>SUM(B55:B58)</f>
        <v>8.0000000000000029E-2</v>
      </c>
      <c r="C59" s="76">
        <f>(((G20*G14)*G6)*B59)</f>
        <v>469440.00000000017</v>
      </c>
      <c r="D59" s="74">
        <f>SUM(B59)/B59</f>
        <v>1</v>
      </c>
      <c r="E59" s="91">
        <f t="shared" si="6"/>
        <v>237113138</v>
      </c>
      <c r="F59" s="78">
        <f t="shared" si="7"/>
        <v>1.9837418193152144E-3</v>
      </c>
      <c r="G59" s="4">
        <v>236643698</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B21" sqref="B21"/>
    </sheetView>
  </sheetViews>
  <sheetFormatPr defaultRowHeight="15" x14ac:dyDescent="0.25"/>
  <cols>
    <col min="1" max="1" width="31.85546875" customWidth="1"/>
    <col min="4" max="4" width="16.42578125" style="4" bestFit="1" customWidth="1"/>
    <col min="5" max="5" width="17.42578125" customWidth="1"/>
    <col min="6" max="6" width="16.42578125" customWidth="1"/>
    <col min="7" max="7" width="16.85546875" style="8" customWidth="1"/>
  </cols>
  <sheetData>
    <row r="1" spans="1:18" s="1" customFormat="1" x14ac:dyDescent="0.25">
      <c r="D1" s="7" t="s">
        <v>331</v>
      </c>
      <c r="E1" s="8" t="s">
        <v>405</v>
      </c>
      <c r="F1" s="8" t="s">
        <v>406</v>
      </c>
      <c r="G1" s="8" t="s">
        <v>422</v>
      </c>
    </row>
    <row r="2" spans="1:18" s="1" customFormat="1" x14ac:dyDescent="0.25">
      <c r="A2" s="1" t="s">
        <v>409</v>
      </c>
      <c r="D2" s="7">
        <f>DATA!D31</f>
        <v>2405652249.0593004</v>
      </c>
      <c r="E2" s="7">
        <f>DATA!D25</f>
        <v>514839957.84990001</v>
      </c>
      <c r="F2" s="7">
        <f>DATA!D37</f>
        <v>7759302949.6652012</v>
      </c>
      <c r="G2" s="7">
        <f>SUM(D2:F2)</f>
        <v>10679795156.574402</v>
      </c>
    </row>
    <row r="3" spans="1:18" x14ac:dyDescent="0.25">
      <c r="D3" s="7"/>
      <c r="E3" s="7"/>
      <c r="F3" s="7"/>
    </row>
    <row r="4" spans="1:18" x14ac:dyDescent="0.25">
      <c r="A4" t="s">
        <v>324</v>
      </c>
      <c r="D4" s="7">
        <f>DATA!E31</f>
        <v>1100386785.3092999</v>
      </c>
      <c r="E4" s="7">
        <f>DATA!E25</f>
        <v>325049076.62989998</v>
      </c>
      <c r="F4" s="7">
        <f>DATA!E37</f>
        <v>3449770243.7151999</v>
      </c>
      <c r="G4" s="7">
        <f>SUM(D4:F4)</f>
        <v>4875206105.6543999</v>
      </c>
      <c r="Q4" s="59"/>
      <c r="R4" t="s">
        <v>421</v>
      </c>
    </row>
    <row r="5" spans="1:18" x14ac:dyDescent="0.25">
      <c r="D5" s="7"/>
      <c r="E5" s="7"/>
      <c r="F5" s="7"/>
    </row>
    <row r="6" spans="1:18" x14ac:dyDescent="0.25">
      <c r="A6" t="s">
        <v>410</v>
      </c>
      <c r="D6" s="7">
        <f>DATA!F31</f>
        <v>82714388.489999995</v>
      </c>
      <c r="E6" s="7">
        <f>DATA!F25</f>
        <v>24543080.039999999</v>
      </c>
      <c r="F6" s="7">
        <f>DATA!F37</f>
        <v>236643496.92000002</v>
      </c>
      <c r="G6" s="7">
        <f>SUM(D6:F6)</f>
        <v>343900965.45000005</v>
      </c>
      <c r="Q6" s="60"/>
      <c r="R6" t="s">
        <v>406</v>
      </c>
    </row>
    <row r="7" spans="1:18" s="1" customFormat="1" x14ac:dyDescent="0.25">
      <c r="D7" s="7"/>
      <c r="E7" s="7"/>
      <c r="F7" s="7"/>
      <c r="G7" s="8"/>
    </row>
    <row r="8" spans="1:18" x14ac:dyDescent="0.25">
      <c r="A8" t="s">
        <v>325</v>
      </c>
      <c r="D8" s="9">
        <f>SUM(D6/D4)</f>
        <v>7.5168467664531599E-2</v>
      </c>
      <c r="E8" s="9">
        <f t="shared" ref="E8:G8" si="0">SUM(E6/E4)</f>
        <v>7.5505767604270677E-2</v>
      </c>
      <c r="F8" s="9">
        <f t="shared" si="0"/>
        <v>6.8596886227747414E-2</v>
      </c>
      <c r="G8" s="9">
        <f t="shared" si="0"/>
        <v>7.0540805454590752E-2</v>
      </c>
      <c r="Q8" s="61"/>
      <c r="R8" t="s">
        <v>331</v>
      </c>
    </row>
    <row r="9" spans="1:18" x14ac:dyDescent="0.25">
      <c r="D9" s="7"/>
      <c r="E9" s="7"/>
      <c r="F9" s="7"/>
    </row>
    <row r="10" spans="1:18" x14ac:dyDescent="0.25">
      <c r="A10" t="s">
        <v>322</v>
      </c>
      <c r="D10" s="7">
        <f>DATA!E1665*1000</f>
        <v>973574000</v>
      </c>
      <c r="E10" s="7">
        <f>DATA!E2343*1000</f>
        <v>385870000</v>
      </c>
      <c r="F10" s="7">
        <f>DATA!E957*1000</f>
        <v>3042162000</v>
      </c>
      <c r="G10" s="7">
        <f>SUM(D10:F10)</f>
        <v>4401606000</v>
      </c>
      <c r="Q10" s="62"/>
      <c r="R10" t="s">
        <v>405</v>
      </c>
    </row>
    <row r="11" spans="1:18" x14ac:dyDescent="0.25">
      <c r="D11" s="7"/>
      <c r="E11" s="7"/>
      <c r="F11" s="7"/>
    </row>
    <row r="12" spans="1:18" x14ac:dyDescent="0.25">
      <c r="A12" t="s">
        <v>323</v>
      </c>
      <c r="D12" s="7">
        <f>DATA!E3254*1000</f>
        <v>639766000</v>
      </c>
      <c r="E12" s="7">
        <f>DATA!E3459*1000</f>
        <v>235041000</v>
      </c>
      <c r="F12" s="7">
        <f>DATA!E3045*1000</f>
        <v>939124000</v>
      </c>
      <c r="G12" s="7">
        <f>SUM(D12:F12)</f>
        <v>1813931000</v>
      </c>
    </row>
    <row r="13" spans="1:18" x14ac:dyDescent="0.25">
      <c r="D13" s="7"/>
      <c r="E13" s="7"/>
      <c r="F13" s="7"/>
    </row>
    <row r="14" spans="1:18" x14ac:dyDescent="0.25">
      <c r="A14" t="s">
        <v>326</v>
      </c>
      <c r="D14" s="7">
        <f>SUM(D10:D12)</f>
        <v>1613340000</v>
      </c>
      <c r="E14" s="7">
        <f t="shared" ref="E14:F14" si="1">SUM(E10:E12)</f>
        <v>620911000</v>
      </c>
      <c r="F14" s="7">
        <f t="shared" si="1"/>
        <v>3981286000</v>
      </c>
      <c r="G14" s="7">
        <f>SUM(D14:F14)</f>
        <v>6215537000</v>
      </c>
    </row>
    <row r="15" spans="1:18" x14ac:dyDescent="0.25">
      <c r="D15" s="7"/>
      <c r="E15" s="7"/>
      <c r="F15" s="7"/>
    </row>
    <row r="16" spans="1:18" x14ac:dyDescent="0.25">
      <c r="A16" t="s">
        <v>438</v>
      </c>
      <c r="D16" s="10">
        <f>SUM(D10/D2)</f>
        <v>0.40470271643821493</v>
      </c>
      <c r="E16" s="10">
        <f t="shared" ref="E16:F16" si="2">SUM(E10/E2)</f>
        <v>0.74949505009574102</v>
      </c>
      <c r="F16" s="10">
        <f t="shared" si="2"/>
        <v>0.39206640335279902</v>
      </c>
      <c r="G16" s="10">
        <f>SUM(G10/G2)</f>
        <v>0.41214329820646461</v>
      </c>
    </row>
    <row r="17" spans="1:7" x14ac:dyDescent="0.25">
      <c r="D17" s="7"/>
      <c r="E17" s="7"/>
      <c r="F17" s="7"/>
    </row>
    <row r="18" spans="1:7" x14ac:dyDescent="0.25">
      <c r="A18" t="s">
        <v>458</v>
      </c>
      <c r="D18" s="10">
        <f>SUM(D14/D2)</f>
        <v>0.67064556010989373</v>
      </c>
      <c r="E18" s="10">
        <f t="shared" ref="E18:G18" si="3">SUM(E14/E2)</f>
        <v>1.2060272139580601</v>
      </c>
      <c r="F18" s="10">
        <f t="shared" si="3"/>
        <v>0.51309840920334016</v>
      </c>
      <c r="G18" s="10">
        <f t="shared" si="3"/>
        <v>0.58199028247969364</v>
      </c>
    </row>
    <row r="19" spans="1:7" x14ac:dyDescent="0.25">
      <c r="D19" s="7"/>
      <c r="E19" s="7"/>
      <c r="F19" s="7"/>
    </row>
    <row r="20" spans="1:7" x14ac:dyDescent="0.25">
      <c r="A20" t="s">
        <v>327</v>
      </c>
      <c r="D20" s="11">
        <f>DATA!E407</f>
        <v>74098</v>
      </c>
      <c r="E20" s="11">
        <f>DATA!E683</f>
        <v>27349</v>
      </c>
      <c r="F20" s="11">
        <f>DATA!E128</f>
        <v>123785</v>
      </c>
      <c r="G20" s="11">
        <f>SUM(D20:F20)</f>
        <v>225232</v>
      </c>
    </row>
    <row r="21" spans="1:7" s="13" customFormat="1" x14ac:dyDescent="0.25">
      <c r="D21" s="11"/>
      <c r="E21" s="11"/>
      <c r="F21" s="11"/>
      <c r="G21" s="11"/>
    </row>
    <row r="22" spans="1:7" s="13" customFormat="1" x14ac:dyDescent="0.25">
      <c r="A22" s="13" t="s">
        <v>413</v>
      </c>
      <c r="D22" s="7">
        <f>SUM(D14/D20)</f>
        <v>21773.057302491296</v>
      </c>
      <c r="E22" s="7">
        <f t="shared" ref="E22:F22" si="4">SUM(E14/E20)</f>
        <v>22703.243263007789</v>
      </c>
      <c r="F22" s="7">
        <f t="shared" si="4"/>
        <v>32162.911499777842</v>
      </c>
      <c r="G22" s="11"/>
    </row>
    <row r="23" spans="1:7" x14ac:dyDescent="0.25">
      <c r="D23" s="7"/>
      <c r="E23" s="7"/>
      <c r="F23" s="7"/>
    </row>
    <row r="24" spans="1:7" x14ac:dyDescent="0.25">
      <c r="A24" t="s">
        <v>328</v>
      </c>
      <c r="D24" s="11">
        <f>DATA!E425</f>
        <v>27777</v>
      </c>
      <c r="E24" s="11">
        <f>DATA!E701</f>
        <v>10269</v>
      </c>
      <c r="F24" s="11">
        <f>DATA!E146</f>
        <v>65343</v>
      </c>
      <c r="G24" s="12">
        <f>SUM(D24:F24)</f>
        <v>103389</v>
      </c>
    </row>
    <row r="25" spans="1:7" s="13" customFormat="1" x14ac:dyDescent="0.25">
      <c r="D25" s="11"/>
      <c r="E25" s="11"/>
      <c r="F25" s="11"/>
      <c r="G25" s="12"/>
    </row>
    <row r="26" spans="1:7" s="13" customFormat="1" x14ac:dyDescent="0.25">
      <c r="A26" s="13" t="s">
        <v>412</v>
      </c>
      <c r="D26" s="7">
        <f>SUM(D10/D24)</f>
        <v>35049.645390070924</v>
      </c>
      <c r="E26" s="7">
        <f t="shared" ref="E26:F26" si="5">SUM(E10/E24)</f>
        <v>37576.200214237026</v>
      </c>
      <c r="F26" s="7">
        <f t="shared" si="5"/>
        <v>46556.815573206004</v>
      </c>
      <c r="G26" s="12"/>
    </row>
    <row r="27" spans="1:7" x14ac:dyDescent="0.25">
      <c r="D27" s="7"/>
      <c r="E27" s="7"/>
      <c r="F27" s="7"/>
    </row>
    <row r="28" spans="1:7" x14ac:dyDescent="0.25">
      <c r="A28" t="s">
        <v>329</v>
      </c>
      <c r="D28" s="7">
        <f>DATA!E1683*1000</f>
        <v>41071000</v>
      </c>
      <c r="E28" s="7">
        <f>DATA!E2366*1000</f>
        <v>3116000</v>
      </c>
      <c r="F28" s="7">
        <f>DATA!E980*1000</f>
        <v>78974000</v>
      </c>
      <c r="G28" s="7">
        <f>SUM(D28:F28)</f>
        <v>123161000</v>
      </c>
    </row>
    <row r="29" spans="1:7" s="1" customFormat="1" x14ac:dyDescent="0.25">
      <c r="D29" s="7"/>
      <c r="E29" s="7"/>
      <c r="F29" s="7"/>
      <c r="G29" s="8"/>
    </row>
    <row r="30" spans="1:7" s="1" customFormat="1" x14ac:dyDescent="0.25">
      <c r="A30" s="1" t="s">
        <v>459</v>
      </c>
      <c r="D30" s="10">
        <f>SUM(D28/D10)</f>
        <v>4.2185802003751126E-2</v>
      </c>
      <c r="E30" s="10">
        <f t="shared" ref="E30:G30" si="6">SUM(E28/E10)</f>
        <v>8.0752585067509781E-3</v>
      </c>
      <c r="F30" s="10">
        <f t="shared" si="6"/>
        <v>2.5959827254432868E-2</v>
      </c>
      <c r="G30" s="10">
        <f t="shared" si="6"/>
        <v>2.7980923326622147E-2</v>
      </c>
    </row>
    <row r="31" spans="1:7" x14ac:dyDescent="0.25">
      <c r="D31" s="7"/>
      <c r="E31" s="7"/>
      <c r="F31" s="7"/>
    </row>
    <row r="32" spans="1:7" x14ac:dyDescent="0.25">
      <c r="A32" t="s">
        <v>330</v>
      </c>
      <c r="D32" s="7">
        <f>DATA!E1713*1000</f>
        <v>32986000</v>
      </c>
      <c r="E32" s="7">
        <f>DATA!E2405*1000</f>
        <v>7555000</v>
      </c>
      <c r="F32" s="7">
        <f>DATA!E1019*1000</f>
        <v>94747000</v>
      </c>
      <c r="G32" s="7">
        <f>SUM(D32:F32)</f>
        <v>135288000</v>
      </c>
    </row>
    <row r="33" spans="1:7" x14ac:dyDescent="0.25">
      <c r="D33" s="7"/>
      <c r="E33" s="7"/>
      <c r="F33" s="7"/>
    </row>
    <row r="34" spans="1:7" x14ac:dyDescent="0.25">
      <c r="A34" t="s">
        <v>460</v>
      </c>
      <c r="D34" s="10">
        <f>SUM(D32/D10)</f>
        <v>3.3881348515880663E-2</v>
      </c>
      <c r="E34" s="10">
        <f t="shared" ref="E34:G34" si="7">SUM(E32/E10)</f>
        <v>1.9579132868582684E-2</v>
      </c>
      <c r="F34" s="10">
        <f t="shared" si="7"/>
        <v>3.1144626749002847E-2</v>
      </c>
      <c r="G34" s="10">
        <f t="shared" si="7"/>
        <v>3.0736054067538075E-2</v>
      </c>
    </row>
  </sheetData>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9"/>
  <sheetViews>
    <sheetView tabSelected="1" topLeftCell="B1" workbookViewId="0">
      <selection activeCell="V26" sqref="V26"/>
    </sheetView>
  </sheetViews>
  <sheetFormatPr defaultRowHeight="15" x14ac:dyDescent="0.25"/>
  <cols>
    <col min="1" max="1" width="23.140625" style="35" customWidth="1"/>
    <col min="2" max="2" width="1.28515625" style="47" customWidth="1"/>
    <col min="3" max="3" width="13.5703125" customWidth="1"/>
    <col min="4" max="4" width="13.42578125" customWidth="1"/>
    <col min="5" max="5" width="13.85546875" customWidth="1"/>
    <col min="6" max="6" width="13.5703125" customWidth="1"/>
    <col min="7" max="7" width="14" customWidth="1"/>
    <col min="8" max="8" width="16.42578125" style="77" customWidth="1"/>
    <col min="9" max="9" width="1" style="49" customWidth="1"/>
    <col min="10" max="10" width="12.140625" customWidth="1"/>
    <col min="11" max="11" width="12.28515625" customWidth="1"/>
    <col min="12" max="12" width="12.140625" customWidth="1"/>
    <col min="13" max="13" width="12" customWidth="1"/>
    <col min="14" max="14" width="12" style="49" customWidth="1"/>
    <col min="15" max="15" width="12.28515625" customWidth="1"/>
    <col min="16" max="16" width="1.28515625" style="14" customWidth="1"/>
    <col min="17" max="17" width="14.42578125" customWidth="1"/>
    <col min="18" max="18" width="14.28515625" customWidth="1"/>
    <col min="19" max="19" width="13.85546875" customWidth="1"/>
    <col min="20" max="20" width="13.7109375" customWidth="1"/>
    <col min="21" max="21" width="15.5703125" style="49" customWidth="1"/>
    <col min="22" max="22" width="13.7109375" customWidth="1"/>
    <col min="23" max="23" width="2" customWidth="1"/>
    <col min="24" max="24" width="1.42578125" style="49" customWidth="1"/>
  </cols>
  <sheetData>
    <row r="1" spans="1:24" s="14" customFormat="1" ht="12.75" customHeight="1" x14ac:dyDescent="0.25">
      <c r="A1" s="56"/>
      <c r="B1" s="47"/>
      <c r="C1" s="8">
        <v>2010</v>
      </c>
      <c r="D1" s="8">
        <v>2011</v>
      </c>
      <c r="E1" s="8">
        <v>2012</v>
      </c>
      <c r="F1" s="8">
        <v>2013</v>
      </c>
      <c r="G1" s="8">
        <v>2014</v>
      </c>
      <c r="H1" s="8"/>
      <c r="I1" s="48"/>
      <c r="J1" s="8">
        <v>2010</v>
      </c>
      <c r="K1" s="8">
        <v>2011</v>
      </c>
      <c r="L1" s="8">
        <v>2012</v>
      </c>
      <c r="M1" s="8">
        <v>2013</v>
      </c>
      <c r="N1" s="8">
        <v>2014</v>
      </c>
      <c r="O1" s="8"/>
      <c r="P1" s="48"/>
      <c r="Q1" s="8">
        <v>2010</v>
      </c>
      <c r="R1" s="8">
        <v>2011</v>
      </c>
      <c r="S1" s="8">
        <v>2012</v>
      </c>
      <c r="T1" s="8">
        <v>2013</v>
      </c>
      <c r="U1" s="8">
        <v>2014</v>
      </c>
      <c r="W1" s="49"/>
    </row>
    <row r="2" spans="1:24" s="35" customFormat="1" ht="46.5" customHeight="1" x14ac:dyDescent="0.25">
      <c r="A2" s="56"/>
      <c r="B2" s="47"/>
      <c r="C2" s="55" t="s">
        <v>331</v>
      </c>
      <c r="D2" s="55" t="s">
        <v>331</v>
      </c>
      <c r="E2" s="55" t="s">
        <v>331</v>
      </c>
      <c r="F2" s="55" t="s">
        <v>331</v>
      </c>
      <c r="G2" s="55" t="s">
        <v>331</v>
      </c>
      <c r="H2" s="56" t="s">
        <v>417</v>
      </c>
      <c r="I2" s="57"/>
      <c r="J2" s="58" t="s">
        <v>405</v>
      </c>
      <c r="K2" s="58" t="s">
        <v>405</v>
      </c>
      <c r="L2" s="58" t="s">
        <v>405</v>
      </c>
      <c r="M2" s="58" t="s">
        <v>405</v>
      </c>
      <c r="N2" s="58" t="s">
        <v>405</v>
      </c>
      <c r="O2" s="56" t="s">
        <v>417</v>
      </c>
      <c r="P2" s="57"/>
      <c r="Q2" s="58" t="s">
        <v>406</v>
      </c>
      <c r="R2" s="58" t="s">
        <v>406</v>
      </c>
      <c r="S2" s="58" t="s">
        <v>406</v>
      </c>
      <c r="T2" s="58" t="s">
        <v>406</v>
      </c>
      <c r="U2" s="58" t="s">
        <v>406</v>
      </c>
      <c r="V2" s="56" t="s">
        <v>417</v>
      </c>
      <c r="W2" s="47"/>
    </row>
    <row r="3" spans="1:24" s="14" customFormat="1" ht="9" customHeight="1" x14ac:dyDescent="0.25">
      <c r="A3" s="56"/>
      <c r="B3" s="47"/>
      <c r="C3" s="49"/>
      <c r="D3" s="50"/>
      <c r="E3" s="50"/>
      <c r="F3" s="50"/>
      <c r="G3" s="50"/>
      <c r="H3" s="49"/>
      <c r="I3" s="49"/>
      <c r="J3" s="49"/>
      <c r="K3" s="48"/>
      <c r="L3" s="48"/>
      <c r="M3" s="48"/>
      <c r="N3" s="48"/>
      <c r="O3" s="49"/>
      <c r="P3" s="49"/>
      <c r="Q3" s="49"/>
      <c r="R3" s="48"/>
      <c r="S3" s="48"/>
      <c r="T3" s="48"/>
      <c r="U3" s="49"/>
      <c r="V3" s="49"/>
      <c r="W3" s="49"/>
    </row>
    <row r="4" spans="1:24" ht="16.5" customHeight="1" x14ac:dyDescent="0.25">
      <c r="A4" s="56" t="s">
        <v>409</v>
      </c>
      <c r="C4" s="4">
        <f>DATA!D103</f>
        <v>2332106933.3618002</v>
      </c>
      <c r="D4" s="4">
        <f>DATA!D85</f>
        <v>2402453927.5994997</v>
      </c>
      <c r="E4" s="4">
        <f>DATA!D67</f>
        <v>2717943694.3723998</v>
      </c>
      <c r="F4" s="4">
        <f>DATA!D49</f>
        <v>2370522748.8271999</v>
      </c>
      <c r="G4" s="7">
        <f>DATA!D31</f>
        <v>2405652249.0593004</v>
      </c>
      <c r="H4" s="7">
        <f>SUM(C4:G4)/5</f>
        <v>2445735910.6440401</v>
      </c>
      <c r="I4" s="50"/>
      <c r="J4" s="7">
        <f>DATA!D97</f>
        <v>541151591.07730007</v>
      </c>
      <c r="K4" s="7">
        <f>DATA!D79</f>
        <v>516712209.35000002</v>
      </c>
      <c r="L4" s="7">
        <f>DATA!D61</f>
        <v>543507544.6027</v>
      </c>
      <c r="M4" s="7">
        <f>DATA!D43</f>
        <v>536676019.71020001</v>
      </c>
      <c r="N4" s="7">
        <f>DATA!D25</f>
        <v>514839957.84990001</v>
      </c>
      <c r="O4" s="7">
        <f>SUM(J4:N4)/5</f>
        <v>530577464.51802003</v>
      </c>
      <c r="P4" s="49"/>
      <c r="Q4" s="7">
        <f>DATA!D109</f>
        <v>7592616633.9795008</v>
      </c>
      <c r="R4" s="7">
        <f>DATA!D91</f>
        <v>8266462356.2051001</v>
      </c>
      <c r="S4" s="7">
        <f>DATA!D73</f>
        <v>6625950338.6083984</v>
      </c>
      <c r="T4" s="7">
        <f>DATA!D55</f>
        <v>7118572000.4333</v>
      </c>
      <c r="U4" s="7">
        <f>DATA!D37</f>
        <v>7759302949.6652012</v>
      </c>
      <c r="V4" s="7">
        <f>SUM(Q4:U4)/5</f>
        <v>7472580855.7783003</v>
      </c>
      <c r="W4" s="49"/>
      <c r="X4"/>
    </row>
    <row r="5" spans="1:24" s="64" customFormat="1" ht="16.5" customHeight="1" x14ac:dyDescent="0.25">
      <c r="A5" s="56"/>
      <c r="B5" s="47"/>
      <c r="C5" s="4"/>
      <c r="D5" s="4"/>
      <c r="E5" s="4"/>
      <c r="F5" s="4"/>
      <c r="G5" s="7"/>
      <c r="H5" s="7"/>
      <c r="I5" s="50"/>
      <c r="J5" s="7"/>
      <c r="K5" s="7"/>
      <c r="L5" s="7"/>
      <c r="M5" s="7"/>
      <c r="N5" s="7"/>
      <c r="O5" s="7"/>
      <c r="P5" s="49"/>
      <c r="Q5" s="7"/>
      <c r="R5" s="7"/>
      <c r="S5" s="7"/>
      <c r="T5" s="7"/>
      <c r="U5" s="7"/>
      <c r="V5" s="7"/>
      <c r="W5" s="49"/>
    </row>
    <row r="6" spans="1:24" s="64" customFormat="1" ht="16.5" customHeight="1" x14ac:dyDescent="0.25">
      <c r="A6" s="56" t="s">
        <v>436</v>
      </c>
      <c r="B6" s="47"/>
      <c r="C6" s="65"/>
      <c r="D6" s="65">
        <f>(D4-C4)/C4</f>
        <v>3.0164566311842427E-2</v>
      </c>
      <c r="E6" s="65">
        <f>(E4-D4)/D4</f>
        <v>0.13131979895578405</v>
      </c>
      <c r="F6" s="65">
        <f>(F4-E4)/E4</f>
        <v>-0.12782492377032956</v>
      </c>
      <c r="G6" s="65">
        <f>(G4-F4)/F4</f>
        <v>1.4819305256395691E-2</v>
      </c>
      <c r="H6" s="65">
        <f>SUM(C6:G6)/4</f>
        <v>1.2119686688423149E-2</v>
      </c>
      <c r="I6" s="50"/>
      <c r="J6" s="65"/>
      <c r="K6" s="65">
        <f>(K4-J4)/J4</f>
        <v>-4.5161803328799668E-2</v>
      </c>
      <c r="L6" s="65">
        <f>(L4-K4)/K4</f>
        <v>5.1857368120655133E-2</v>
      </c>
      <c r="M6" s="65">
        <f>(M4-L4)/L4</f>
        <v>-1.2569328540772653E-2</v>
      </c>
      <c r="N6" s="65">
        <f>(N4-M4)/M4</f>
        <v>-4.0687604920546426E-2</v>
      </c>
      <c r="O6" s="65">
        <f>SUM(J6:N6)/4</f>
        <v>-1.1640342167365904E-2</v>
      </c>
      <c r="P6" s="49"/>
      <c r="Q6" s="65"/>
      <c r="R6" s="65">
        <f>(R4-Q4)/Q4</f>
        <v>8.875013117479344E-2</v>
      </c>
      <c r="S6" s="65">
        <f>(S4-R4)/R4</f>
        <v>-0.19845393917088064</v>
      </c>
      <c r="T6" s="65">
        <f>(T4-S4)/S4</f>
        <v>7.4347321765222199E-2</v>
      </c>
      <c r="U6" s="65">
        <f>(U4-T4)/T4</f>
        <v>9.0008354090244574E-2</v>
      </c>
      <c r="V6" s="65">
        <f>SUM(Q6:U6)/4</f>
        <v>1.3662966964844894E-2</v>
      </c>
      <c r="W6" s="49"/>
    </row>
    <row r="7" spans="1:24" x14ac:dyDescent="0.25">
      <c r="A7" s="56"/>
      <c r="C7" s="4"/>
      <c r="D7" s="4"/>
      <c r="E7" s="4"/>
      <c r="F7" s="4"/>
      <c r="G7" s="7"/>
      <c r="H7" s="7"/>
      <c r="I7" s="48"/>
      <c r="J7" s="4"/>
      <c r="K7" s="4"/>
      <c r="L7" s="4"/>
      <c r="M7" s="4"/>
      <c r="N7" s="7"/>
      <c r="O7" s="7"/>
      <c r="P7" s="49"/>
      <c r="Q7" s="4"/>
      <c r="R7" s="4"/>
      <c r="S7" s="4"/>
      <c r="T7" s="4"/>
      <c r="U7" s="7"/>
      <c r="V7" s="7"/>
      <c r="W7" s="49"/>
      <c r="X7"/>
    </row>
    <row r="8" spans="1:24" x14ac:dyDescent="0.25">
      <c r="A8" s="56" t="s">
        <v>324</v>
      </c>
      <c r="C8" s="4">
        <f>DATA!E103</f>
        <v>1024044479.4918</v>
      </c>
      <c r="D8" s="4">
        <f>DATA!E85</f>
        <v>1108116180.0994999</v>
      </c>
      <c r="E8" s="4">
        <f>DATA!E67</f>
        <v>1258993634.8724</v>
      </c>
      <c r="F8" s="46">
        <f>DATA!E49</f>
        <v>1140595713.6772001</v>
      </c>
      <c r="G8" s="7">
        <f>DATA!E31</f>
        <v>1100386785.3092999</v>
      </c>
      <c r="H8" s="7">
        <f>SUM(C8:G8)/5</f>
        <v>1126427358.6900401</v>
      </c>
      <c r="I8" s="50"/>
      <c r="J8" s="7">
        <f>DATA!E97</f>
        <v>347203401.13730001</v>
      </c>
      <c r="K8" s="7">
        <f>DATA!E79</f>
        <v>308831686.42000002</v>
      </c>
      <c r="L8" s="7">
        <f>DATA!E61</f>
        <v>326091916.82270002</v>
      </c>
      <c r="M8" s="7">
        <f>DATA!E43</f>
        <v>317278331.05019999</v>
      </c>
      <c r="N8" s="7">
        <f>DATA!E25</f>
        <v>325049076.62989998</v>
      </c>
      <c r="O8" s="7">
        <f>SUM(J8:N8)/5</f>
        <v>324890882.41202003</v>
      </c>
      <c r="P8" s="49"/>
      <c r="Q8" s="4">
        <f>DATA!E109</f>
        <v>3378200646.6895008</v>
      </c>
      <c r="R8" s="4">
        <f>DATA!E91</f>
        <v>3727428041.4750996</v>
      </c>
      <c r="S8" s="4">
        <f>DATA!E73</f>
        <v>3603542603.6184001</v>
      </c>
      <c r="T8" s="4">
        <f>DATA!E55</f>
        <v>3574667431.0332999</v>
      </c>
      <c r="U8" s="7">
        <f>DATA!E37</f>
        <v>3449770243.7151999</v>
      </c>
      <c r="V8" s="7">
        <f>SUM(Q8:U8)/5</f>
        <v>3546721793.3063002</v>
      </c>
      <c r="W8" s="49"/>
      <c r="X8"/>
    </row>
    <row r="9" spans="1:24" s="64" customFormat="1" x14ac:dyDescent="0.25">
      <c r="A9" s="56"/>
      <c r="B9" s="47"/>
      <c r="C9" s="4"/>
      <c r="D9" s="4"/>
      <c r="E9" s="4"/>
      <c r="F9" s="71"/>
      <c r="G9" s="70"/>
      <c r="H9" s="7"/>
      <c r="I9" s="50"/>
      <c r="J9" s="7"/>
      <c r="K9" s="7"/>
      <c r="L9" s="7"/>
      <c r="M9" s="7"/>
      <c r="N9" s="7"/>
      <c r="O9" s="7"/>
      <c r="P9" s="49"/>
      <c r="Q9" s="4"/>
      <c r="R9" s="4"/>
      <c r="S9" s="4"/>
      <c r="T9" s="4"/>
      <c r="U9" s="7"/>
      <c r="V9" s="7"/>
      <c r="W9" s="49"/>
    </row>
    <row r="10" spans="1:24" s="64" customFormat="1" x14ac:dyDescent="0.25">
      <c r="A10" s="56" t="s">
        <v>437</v>
      </c>
      <c r="B10" s="47"/>
      <c r="C10" s="65"/>
      <c r="D10" s="65">
        <f>(D8-C8)/C8</f>
        <v>8.2097704046431699E-2</v>
      </c>
      <c r="E10" s="65">
        <f>(E8-D8)/D8</f>
        <v>0.13615671125689413</v>
      </c>
      <c r="F10" s="65">
        <f>(F8-E8)/E8</f>
        <v>-9.4041715474756704E-2</v>
      </c>
      <c r="G10" s="65">
        <f>(G8-F8)/F8</f>
        <v>-3.5252568360325837E-2</v>
      </c>
      <c r="H10" s="65">
        <f>SUM(C10:G10)/4</f>
        <v>2.2240032867060826E-2</v>
      </c>
      <c r="I10" s="50"/>
      <c r="J10" s="65"/>
      <c r="K10" s="65">
        <f>(K8-J8)/J8</f>
        <v>-0.11051652890383432</v>
      </c>
      <c r="L10" s="65">
        <f>(L8-K8)/K8</f>
        <v>5.588879367522772E-2</v>
      </c>
      <c r="M10" s="65">
        <f>(M8-L8)/L8</f>
        <v>-2.7027918564728141E-2</v>
      </c>
      <c r="N10" s="65">
        <f>(N8-M8)/M8</f>
        <v>2.4491888727410448E-2</v>
      </c>
      <c r="O10" s="65">
        <f>SUM(J10:N10)/4</f>
        <v>-1.4290941266481073E-2</v>
      </c>
      <c r="P10" s="49"/>
      <c r="Q10" s="65"/>
      <c r="R10" s="65">
        <f>(R8-Q8)/Q8</f>
        <v>0.10337674736041134</v>
      </c>
      <c r="S10" s="65">
        <f>(S8-R8)/R8</f>
        <v>-3.323617155803571E-2</v>
      </c>
      <c r="T10" s="65">
        <f>(T8-S8)/S8</f>
        <v>-8.0129960323227344E-3</v>
      </c>
      <c r="U10" s="65">
        <f>(U8-T8)/T8</f>
        <v>-3.4939526467220747E-2</v>
      </c>
      <c r="V10" s="65">
        <f>SUM(Q10:U10)/4</f>
        <v>6.797013325708038E-3</v>
      </c>
      <c r="W10" s="49"/>
    </row>
    <row r="11" spans="1:24" x14ac:dyDescent="0.25">
      <c r="A11" s="56"/>
      <c r="C11" s="4"/>
      <c r="D11" s="4"/>
      <c r="E11" s="69"/>
      <c r="F11" s="72"/>
      <c r="G11" s="70"/>
      <c r="H11" s="7"/>
      <c r="I11" s="48"/>
      <c r="J11" s="4"/>
      <c r="K11" s="4"/>
      <c r="L11" s="4"/>
      <c r="M11" s="4"/>
      <c r="N11" s="7"/>
      <c r="O11" s="7"/>
      <c r="P11" s="49"/>
      <c r="Q11" s="4"/>
      <c r="R11" s="4"/>
      <c r="S11" s="4"/>
      <c r="T11" s="4"/>
      <c r="U11" s="7"/>
      <c r="V11" s="7"/>
      <c r="W11" s="49"/>
      <c r="X11"/>
    </row>
    <row r="12" spans="1:24" ht="17.25" customHeight="1" x14ac:dyDescent="0.25">
      <c r="A12" s="56" t="s">
        <v>410</v>
      </c>
      <c r="C12" s="4">
        <f>DATA!F103</f>
        <v>76243301.629999995</v>
      </c>
      <c r="D12" s="4">
        <f>DATA!F85</f>
        <v>82698539.450000003</v>
      </c>
      <c r="E12" s="4">
        <f>DATA!F67</f>
        <v>93281421.859999999</v>
      </c>
      <c r="F12" s="4">
        <f>DATA!F49</f>
        <v>86728519.590000004</v>
      </c>
      <c r="G12" s="7">
        <f>DATA!F31</f>
        <v>82714388.489999995</v>
      </c>
      <c r="H12" s="94">
        <f>SUM(C12:G12)/5</f>
        <v>84333234.203999996</v>
      </c>
      <c r="I12" s="50"/>
      <c r="J12" s="7">
        <f>DATA!F97</f>
        <v>26186273.91</v>
      </c>
      <c r="K12" s="7">
        <f>DATA!F79</f>
        <v>23795131.780000001</v>
      </c>
      <c r="L12" s="7">
        <f>DATA!F61</f>
        <v>24966921.600000001</v>
      </c>
      <c r="M12" s="7">
        <f>DATA!F43</f>
        <v>24376470.899999999</v>
      </c>
      <c r="N12" s="7">
        <f>DATA!F25</f>
        <v>24543080.039999999</v>
      </c>
      <c r="O12" s="7">
        <f>SUM(J12:N12)/5</f>
        <v>24773575.645999998</v>
      </c>
      <c r="P12" s="49"/>
      <c r="Q12" s="4">
        <f>DATA!F109</f>
        <v>229701974.02999997</v>
      </c>
      <c r="R12" s="4">
        <f>DATA!F91</f>
        <v>255611364.15000001</v>
      </c>
      <c r="S12" s="4">
        <f>DATA!F73</f>
        <v>246559667.44999999</v>
      </c>
      <c r="T12" s="4">
        <f>DATA!F55</f>
        <v>244851701.84</v>
      </c>
      <c r="U12" s="7">
        <f>DATA!F37</f>
        <v>236643496.92000002</v>
      </c>
      <c r="V12" s="7">
        <f>SUM(Q12:U12)/5</f>
        <v>242673640.87799996</v>
      </c>
      <c r="W12" s="49"/>
      <c r="X12"/>
    </row>
    <row r="13" spans="1:24" s="64" customFormat="1" ht="17.25" customHeight="1" x14ac:dyDescent="0.25">
      <c r="A13" s="56"/>
      <c r="B13" s="47"/>
      <c r="C13" s="4"/>
      <c r="D13" s="4"/>
      <c r="E13" s="4"/>
      <c r="F13" s="4"/>
      <c r="G13" s="7"/>
      <c r="H13" s="7"/>
      <c r="I13" s="50"/>
      <c r="J13" s="7"/>
      <c r="K13" s="7"/>
      <c r="L13" s="7"/>
      <c r="M13" s="7"/>
      <c r="N13" s="7"/>
      <c r="O13" s="7"/>
      <c r="P13" s="49"/>
      <c r="Q13" s="4"/>
      <c r="R13" s="4"/>
      <c r="S13" s="4"/>
      <c r="T13" s="4"/>
      <c r="U13" s="7"/>
      <c r="V13" s="7"/>
      <c r="W13" s="49"/>
    </row>
    <row r="14" spans="1:24" s="64" customFormat="1" ht="17.25" customHeight="1" x14ac:dyDescent="0.25">
      <c r="A14" s="56" t="s">
        <v>435</v>
      </c>
      <c r="B14" s="47"/>
      <c r="C14" s="65"/>
      <c r="D14" s="65">
        <f>(D12-C12)/C12</f>
        <v>8.4666294375951051E-2</v>
      </c>
      <c r="E14" s="65">
        <f>(E12-D12)/D12</f>
        <v>0.12796939922256384</v>
      </c>
      <c r="F14" s="65">
        <f>(F12-E12)/E12</f>
        <v>-7.0248739130872373E-2</v>
      </c>
      <c r="G14" s="65">
        <f>(G12-F12)/F12</f>
        <v>-4.6283865088167002E-2</v>
      </c>
      <c r="H14" s="65">
        <f>SUM(C14:G14)/4</f>
        <v>2.4025772344868877E-2</v>
      </c>
      <c r="I14" s="50"/>
      <c r="J14" s="65"/>
      <c r="K14" s="65">
        <f>(K12-J12)/J12</f>
        <v>-9.1312805258898289E-2</v>
      </c>
      <c r="L14" s="65">
        <f>(L12-K12)/K12</f>
        <v>4.9244939294049175E-2</v>
      </c>
      <c r="M14" s="65">
        <f>(M12-L12)/L12</f>
        <v>-2.3649319265696054E-2</v>
      </c>
      <c r="N14" s="65">
        <f>(N12-M12)/M12</f>
        <v>6.834834323782308E-3</v>
      </c>
      <c r="O14" s="65">
        <f>SUM(J14:N14)/4</f>
        <v>-1.4720587726690715E-2</v>
      </c>
      <c r="P14" s="49"/>
      <c r="Q14" s="65"/>
      <c r="R14" s="65">
        <f>(R12-Q12)/Q12</f>
        <v>0.11279567896363035</v>
      </c>
      <c r="S14" s="65">
        <f>(S12-R12)/R12</f>
        <v>-3.5411949426036572E-2</v>
      </c>
      <c r="T14" s="65">
        <f>(T12-S12)/S12</f>
        <v>-6.927189786003196E-3</v>
      </c>
      <c r="U14" s="65">
        <f>(U12-T12)/T12</f>
        <v>-3.3523168752013388E-2</v>
      </c>
      <c r="V14" s="65">
        <f>SUM(Q14:U14)/4</f>
        <v>9.2333427498943015E-3</v>
      </c>
      <c r="W14" s="49"/>
    </row>
    <row r="15" spans="1:24" x14ac:dyDescent="0.25">
      <c r="A15" s="56"/>
      <c r="G15" s="7"/>
      <c r="H15" s="8"/>
      <c r="I15" s="48"/>
      <c r="J15" s="77"/>
      <c r="K15" s="77"/>
      <c r="L15" s="77"/>
      <c r="M15" s="77"/>
      <c r="N15" s="7"/>
      <c r="O15" s="8"/>
      <c r="P15" s="49"/>
      <c r="U15" s="7"/>
      <c r="V15" s="8"/>
      <c r="W15" s="49"/>
      <c r="X15"/>
    </row>
    <row r="16" spans="1:24" x14ac:dyDescent="0.25">
      <c r="A16" s="56" t="s">
        <v>325</v>
      </c>
      <c r="C16" s="9">
        <f>SUM(C12/C8)</f>
        <v>7.4453115227804428E-2</v>
      </c>
      <c r="D16" s="9">
        <f>SUM(D12/D8)</f>
        <v>7.4629845620135554E-2</v>
      </c>
      <c r="E16" s="9">
        <f t="shared" ref="E16" si="0">SUM(E12/E8)</f>
        <v>7.4092051997907152E-2</v>
      </c>
      <c r="F16" s="9">
        <f>SUM(F12/F8)</f>
        <v>7.6037914705459814E-2</v>
      </c>
      <c r="G16" s="9">
        <f>SUM(G12/G8)</f>
        <v>7.5168467664531599E-2</v>
      </c>
      <c r="H16" s="10">
        <f>SUM(C16:G16)/5</f>
        <v>7.4876279043167709E-2</v>
      </c>
      <c r="I16" s="51"/>
      <c r="J16" s="9">
        <f>SUM(J12/J8)</f>
        <v>7.5420557011320166E-2</v>
      </c>
      <c r="K16" s="9">
        <f>SUM(K12/K8)</f>
        <v>7.7048867801859794E-2</v>
      </c>
      <c r="L16" s="9">
        <f>SUM(L12/L8)</f>
        <v>7.6564061578916126E-2</v>
      </c>
      <c r="M16" s="9">
        <f>SUM(M12/M8)</f>
        <v>7.6829926642998939E-2</v>
      </c>
      <c r="N16" s="9">
        <f>SUM(N12/N8)</f>
        <v>7.5505767604270677E-2</v>
      </c>
      <c r="O16" s="10">
        <f>SUM(J16:N16)/5</f>
        <v>7.627383612787314E-2</v>
      </c>
      <c r="P16" s="49"/>
      <c r="Q16" s="9">
        <f>SUM(Q12/Q8)</f>
        <v>6.799536145228631E-2</v>
      </c>
      <c r="R16" s="9">
        <f>SUM(R12/R8)</f>
        <v>6.8575801143794551E-2</v>
      </c>
      <c r="S16" s="9">
        <f t="shared" ref="S16" si="1">SUM(S12/S8)</f>
        <v>6.8421465921458438E-2</v>
      </c>
      <c r="T16" s="9">
        <f>SUM(T12/T8)</f>
        <v>6.849635849039605E-2</v>
      </c>
      <c r="U16" s="9">
        <f>SUM(U12/U8)</f>
        <v>6.8596886227747414E-2</v>
      </c>
      <c r="V16" s="10">
        <f>SUM(Q16:U16)/5</f>
        <v>6.841717464713655E-2</v>
      </c>
      <c r="W16" s="49"/>
      <c r="X16"/>
    </row>
    <row r="17" spans="1:24" x14ac:dyDescent="0.25">
      <c r="A17" s="56"/>
      <c r="G17" s="7"/>
      <c r="H17" s="8"/>
      <c r="I17" s="48"/>
      <c r="J17" s="77"/>
      <c r="K17" s="77"/>
      <c r="L17" s="77"/>
      <c r="M17" s="77"/>
      <c r="N17" s="7"/>
      <c r="O17" s="8"/>
      <c r="P17" s="49"/>
      <c r="U17" s="7"/>
      <c r="V17" s="8"/>
      <c r="W17" s="49"/>
      <c r="X17"/>
    </row>
    <row r="18" spans="1:24" x14ac:dyDescent="0.25">
      <c r="A18" s="56" t="s">
        <v>322</v>
      </c>
      <c r="C18" s="7">
        <f>DATA!E2202*1000</f>
        <v>981018000</v>
      </c>
      <c r="D18" s="7">
        <f>DATA!E2059*1000</f>
        <v>995131000</v>
      </c>
      <c r="E18" s="7">
        <f>DATA!E1918*1000</f>
        <v>1010349000</v>
      </c>
      <c r="F18" s="7">
        <f>DATA!E1780*1000</f>
        <v>970794000</v>
      </c>
      <c r="G18" s="7">
        <f>DATA!E1665*1000</f>
        <v>973574000</v>
      </c>
      <c r="H18" s="7">
        <f>SUM(C18:G18)/5</f>
        <v>986173200</v>
      </c>
      <c r="I18" s="50"/>
      <c r="J18" s="7">
        <f>DATA!E2904*1000</f>
        <v>281886000</v>
      </c>
      <c r="K18" s="7">
        <f>DATA!E2760*1000</f>
        <v>286160000</v>
      </c>
      <c r="L18" s="7">
        <f>DATA!E2622*1000</f>
        <v>298924000</v>
      </c>
      <c r="M18" s="7">
        <f>DATA!E2482*1000</f>
        <v>296110000</v>
      </c>
      <c r="N18" s="7">
        <f>DATA!E2343*1000</f>
        <v>385870000</v>
      </c>
      <c r="O18" s="7">
        <f>SUM(J18:N18)/5</f>
        <v>309790000</v>
      </c>
      <c r="P18" s="49"/>
      <c r="Q18" s="7">
        <f>DATA!E1521*1000</f>
        <v>2663843000</v>
      </c>
      <c r="R18" s="7">
        <f>DATA!E1380*1000</f>
        <v>2822780000</v>
      </c>
      <c r="S18" s="7">
        <f>DATA!E1240*1000</f>
        <v>2942402000</v>
      </c>
      <c r="T18" s="7">
        <f>DATA!E1097*1000</f>
        <v>2932415000</v>
      </c>
      <c r="U18" s="7">
        <f>DATA!E957*1000</f>
        <v>3042162000</v>
      </c>
      <c r="V18" s="7">
        <f>SUM(Q18:U18)/5</f>
        <v>2880720400</v>
      </c>
      <c r="W18" s="49"/>
      <c r="X18"/>
    </row>
    <row r="19" spans="1:24" x14ac:dyDescent="0.25">
      <c r="A19" s="56"/>
      <c r="G19" s="7"/>
      <c r="H19" s="8"/>
      <c r="I19" s="48"/>
      <c r="J19" s="77"/>
      <c r="K19" s="77"/>
      <c r="L19" s="77"/>
      <c r="M19" s="77"/>
      <c r="N19" s="7"/>
      <c r="O19" s="8"/>
      <c r="P19" s="49"/>
      <c r="U19" s="7"/>
      <c r="V19" s="8"/>
      <c r="W19" s="49"/>
      <c r="X19"/>
    </row>
    <row r="20" spans="1:24" x14ac:dyDescent="0.25">
      <c r="A20" s="56" t="s">
        <v>420</v>
      </c>
      <c r="C20" s="7">
        <f>DATA!E3417*1000</f>
        <v>568826000</v>
      </c>
      <c r="D20" s="7">
        <f>DATA!E3376*1000</f>
        <v>584294000</v>
      </c>
      <c r="E20" s="7">
        <f>DATA!E3335*1000</f>
        <v>577547000</v>
      </c>
      <c r="F20" s="7">
        <f>DATA!E3294*1000</f>
        <v>572800000</v>
      </c>
      <c r="G20" s="7">
        <f>DATA!E3254*1000</f>
        <v>639766000</v>
      </c>
      <c r="H20" s="7">
        <f>SUM(C20:G20)/5</f>
        <v>588646600</v>
      </c>
      <c r="I20" s="50"/>
      <c r="J20" s="7">
        <f>DATA!E3632*1000</f>
        <v>216995000</v>
      </c>
      <c r="K20" s="7">
        <f>DATA!E3586*1000</f>
        <v>219037000</v>
      </c>
      <c r="L20" s="7">
        <f>DATA!E3543*1000</f>
        <v>217687000</v>
      </c>
      <c r="M20" s="7">
        <f>DATA!E3501*1000</f>
        <v>216891000</v>
      </c>
      <c r="N20" s="7">
        <f>DATA!E3459*1000</f>
        <v>235041000</v>
      </c>
      <c r="O20" s="7">
        <f>SUM(J20:N20)/5</f>
        <v>221130200</v>
      </c>
      <c r="P20" s="49"/>
      <c r="Q20" s="7">
        <f>DATA!E3212*1000</f>
        <v>864129000</v>
      </c>
      <c r="R20" s="7">
        <f>DATA!E3170*1000</f>
        <v>873100000</v>
      </c>
      <c r="S20" s="7">
        <f>DATA!E3127*1000</f>
        <v>864334000</v>
      </c>
      <c r="T20" s="7">
        <f>DATA!E3085*1000</f>
        <v>861184000</v>
      </c>
      <c r="U20" s="7">
        <f>DATA!E3045*1000</f>
        <v>939124000</v>
      </c>
      <c r="V20" s="7">
        <f>SUM(Q20:U20)/5</f>
        <v>880374200</v>
      </c>
      <c r="W20" s="49"/>
      <c r="X20"/>
    </row>
    <row r="21" spans="1:24" x14ac:dyDescent="0.25">
      <c r="A21" s="56"/>
      <c r="G21" s="7"/>
      <c r="H21" s="8"/>
      <c r="I21" s="48"/>
      <c r="J21" s="77"/>
      <c r="K21" s="77"/>
      <c r="L21" s="77"/>
      <c r="M21" s="77"/>
      <c r="N21" s="7"/>
      <c r="O21" s="8"/>
      <c r="P21" s="49"/>
      <c r="U21" s="7"/>
      <c r="V21" s="8"/>
      <c r="W21" s="49"/>
      <c r="X21"/>
    </row>
    <row r="22" spans="1:24" ht="15.75" customHeight="1" x14ac:dyDescent="0.25">
      <c r="A22" s="56" t="s">
        <v>419</v>
      </c>
      <c r="C22" s="7">
        <f>SUM(C18:C20)</f>
        <v>1549844000</v>
      </c>
      <c r="D22" s="7">
        <f>SUM(D18:D20)</f>
        <v>1579425000</v>
      </c>
      <c r="E22" s="7">
        <f t="shared" ref="E22" si="2">SUM(E18:E20)</f>
        <v>1587896000</v>
      </c>
      <c r="F22" s="7">
        <f>SUM(F18:F20)</f>
        <v>1543594000</v>
      </c>
      <c r="G22" s="7">
        <f>SUM(G18:G20)</f>
        <v>1613340000</v>
      </c>
      <c r="H22" s="7">
        <f>SUM(C22:G22)/5</f>
        <v>1574819800</v>
      </c>
      <c r="I22" s="50"/>
      <c r="J22" s="7">
        <f>SUM(J18:J20)</f>
        <v>498881000</v>
      </c>
      <c r="K22" s="7">
        <f>SUM(K18:K20)</f>
        <v>505197000</v>
      </c>
      <c r="L22" s="7">
        <f>SUM(L18:L20)</f>
        <v>516611000</v>
      </c>
      <c r="M22" s="7">
        <f>SUM(M18:M20)</f>
        <v>513001000</v>
      </c>
      <c r="N22" s="7">
        <f>SUM(N18:N20)</f>
        <v>620911000</v>
      </c>
      <c r="O22" s="7">
        <f>SUM(J22:N22)/5</f>
        <v>530920200</v>
      </c>
      <c r="P22" s="49"/>
      <c r="Q22" s="7">
        <f>SUM(Q18:Q20)</f>
        <v>3527972000</v>
      </c>
      <c r="R22" s="7">
        <f>SUM(R18:R20)</f>
        <v>3695880000</v>
      </c>
      <c r="S22" s="7">
        <f t="shared" ref="S22" si="3">SUM(S18:S20)</f>
        <v>3806736000</v>
      </c>
      <c r="T22" s="7">
        <f>SUM(T18:T20)</f>
        <v>3793599000</v>
      </c>
      <c r="U22" s="7">
        <f>SUM(U18:U20)</f>
        <v>3981286000</v>
      </c>
      <c r="V22" s="7">
        <f>SUM(Q22:U22)/5</f>
        <v>3761094600</v>
      </c>
      <c r="W22" s="49"/>
      <c r="X22"/>
    </row>
    <row r="23" spans="1:24" x14ac:dyDescent="0.25">
      <c r="A23" s="56"/>
      <c r="F23" s="68"/>
      <c r="G23" s="7"/>
      <c r="H23" s="8"/>
      <c r="I23" s="48"/>
      <c r="J23" s="77"/>
      <c r="K23" s="77"/>
      <c r="L23" s="77"/>
      <c r="M23" s="77"/>
      <c r="N23" s="7"/>
      <c r="O23" s="8"/>
      <c r="P23" s="49"/>
      <c r="U23" s="7"/>
      <c r="V23" s="8"/>
      <c r="W23" s="49"/>
      <c r="X23"/>
    </row>
    <row r="24" spans="1:24" x14ac:dyDescent="0.25">
      <c r="A24" s="56" t="s">
        <v>438</v>
      </c>
      <c r="C24" s="10">
        <f>SUM(C18/C4)</f>
        <v>0.42065738322977925</v>
      </c>
      <c r="D24" s="10">
        <f>SUM(D18/D4)</f>
        <v>0.41421439494339096</v>
      </c>
      <c r="E24" s="10">
        <f t="shared" ref="E24" si="4">SUM(E18/E4)</f>
        <v>0.37173286631800501</v>
      </c>
      <c r="F24" s="10">
        <f>SUM(F18/F4)</f>
        <v>0.40952739242021352</v>
      </c>
      <c r="G24" s="10">
        <f>SUM(G18/G4)</f>
        <v>0.40470271643821493</v>
      </c>
      <c r="H24" s="10">
        <f>SUM(C24:G24)/5</f>
        <v>0.40416695066992075</v>
      </c>
      <c r="I24" s="52"/>
      <c r="J24" s="10">
        <f>SUM(J18/J4)</f>
        <v>0.52090025169996101</v>
      </c>
      <c r="K24" s="10">
        <f>SUM(K18/K4)</f>
        <v>0.55380924782090213</v>
      </c>
      <c r="L24" s="10">
        <f>SUM(L18/L4)</f>
        <v>0.54999052537258009</v>
      </c>
      <c r="M24" s="10">
        <f>SUM(M18/M4)</f>
        <v>0.55174814809108963</v>
      </c>
      <c r="N24" s="10">
        <f>SUM(N18/N4)</f>
        <v>0.74949505009574102</v>
      </c>
      <c r="O24" s="10">
        <f>SUM(J24:N24)/5</f>
        <v>0.5851886446160548</v>
      </c>
      <c r="P24" s="49"/>
      <c r="Q24" s="10">
        <f>SUM(Q18/Q4)</f>
        <v>0.35084650370445558</v>
      </c>
      <c r="R24" s="10">
        <f>SUM(R18/R4)</f>
        <v>0.34147376209620323</v>
      </c>
      <c r="S24" s="10">
        <f t="shared" ref="S24" si="5">SUM(S18/S4)</f>
        <v>0.44407244993296641</v>
      </c>
      <c r="T24" s="10">
        <f>SUM(T18/T4)</f>
        <v>0.41193865845867783</v>
      </c>
      <c r="U24" s="10">
        <f>SUM(U18/U4)</f>
        <v>0.39206640335279902</v>
      </c>
      <c r="V24" s="10">
        <f>SUM(Q24:U24)/5</f>
        <v>0.3880795555090204</v>
      </c>
      <c r="W24" s="49"/>
      <c r="X24"/>
    </row>
    <row r="25" spans="1:24" x14ac:dyDescent="0.25">
      <c r="A25" s="56"/>
      <c r="G25" s="7"/>
      <c r="H25" s="8"/>
      <c r="I25" s="48"/>
      <c r="J25" s="77"/>
      <c r="K25" s="77"/>
      <c r="L25" s="77"/>
      <c r="M25" s="77"/>
      <c r="N25" s="7"/>
      <c r="O25" s="8"/>
      <c r="P25" s="49"/>
      <c r="U25" s="7"/>
      <c r="V25" s="8"/>
      <c r="W25" s="49"/>
      <c r="X25"/>
    </row>
    <row r="26" spans="1:24" ht="25.5" customHeight="1" x14ac:dyDescent="0.25">
      <c r="A26" s="56" t="s">
        <v>439</v>
      </c>
      <c r="C26" s="10">
        <f>SUM(C22/C4)</f>
        <v>0.664568154156574</v>
      </c>
      <c r="D26" s="10">
        <f>SUM(D22/D4)</f>
        <v>0.65742155629104637</v>
      </c>
      <c r="E26" s="10">
        <f t="shared" ref="E26" si="6">SUM(E22/E4)</f>
        <v>0.58422696661737172</v>
      </c>
      <c r="F26" s="10">
        <f>SUM(F22/F4)</f>
        <v>0.65116185903032686</v>
      </c>
      <c r="G26" s="10">
        <f>SUM(G22/G4)</f>
        <v>0.67064556010989373</v>
      </c>
      <c r="H26" s="10">
        <f>SUM(C26:G26)/5</f>
        <v>0.64560481924104263</v>
      </c>
      <c r="I26" s="52"/>
      <c r="J26" s="10">
        <f>SUM(J22/J4)</f>
        <v>0.92188770803916575</v>
      </c>
      <c r="K26" s="10">
        <f>SUM(K22/K4)</f>
        <v>0.97771446243841298</v>
      </c>
      <c r="L26" s="10">
        <f>SUM(L22/L4)</f>
        <v>0.95051302439166474</v>
      </c>
      <c r="M26" s="10">
        <f>SUM(M22/M4)</f>
        <v>0.9558858252638448</v>
      </c>
      <c r="N26" s="10">
        <f>SUM(N22/N4)</f>
        <v>1.2060272139580601</v>
      </c>
      <c r="O26" s="10">
        <f>SUM(J26:N26)/5</f>
        <v>1.0024056468182296</v>
      </c>
      <c r="P26" s="49"/>
      <c r="Q26" s="10">
        <f>SUM(Q22/Q4)</f>
        <v>0.46465825552302276</v>
      </c>
      <c r="R26" s="10">
        <f>SUM(R22/R4)</f>
        <v>0.44709330796452984</v>
      </c>
      <c r="S26" s="10">
        <f t="shared" ref="S26" si="7">SUM(S22/S4)</f>
        <v>0.57451924712123659</v>
      </c>
      <c r="T26" s="10">
        <f>SUM(T22/T4)</f>
        <v>0.53291573081919907</v>
      </c>
      <c r="U26" s="10">
        <f>SUM(U22/U4)</f>
        <v>0.51309840920334016</v>
      </c>
      <c r="V26" s="10">
        <f>SUM(Q26:U26)/5</f>
        <v>0.50645699012626566</v>
      </c>
      <c r="W26" s="49"/>
      <c r="X26"/>
    </row>
    <row r="27" spans="1:24" x14ac:dyDescent="0.25">
      <c r="A27" s="56"/>
      <c r="G27" s="7"/>
      <c r="H27" s="8"/>
      <c r="I27" s="48"/>
      <c r="J27" s="77"/>
      <c r="K27" s="77"/>
      <c r="L27" s="77"/>
      <c r="M27" s="77"/>
      <c r="N27" s="7"/>
      <c r="O27" s="8"/>
      <c r="P27" s="49"/>
      <c r="U27" s="7"/>
      <c r="V27" s="8"/>
      <c r="W27" s="49"/>
      <c r="X27"/>
    </row>
    <row r="28" spans="1:24" x14ac:dyDescent="0.25">
      <c r="A28" s="56" t="s">
        <v>327</v>
      </c>
      <c r="C28" s="8">
        <f>DATA!E622</f>
        <v>71766</v>
      </c>
      <c r="D28" s="8">
        <f>DATA!E567</f>
        <v>73497</v>
      </c>
      <c r="E28" s="8">
        <f>DATA!E513</f>
        <v>72716</v>
      </c>
      <c r="F28" s="8">
        <f>DATA!E459</f>
        <v>73332</v>
      </c>
      <c r="G28" s="11">
        <f>DATA!E407</f>
        <v>74098</v>
      </c>
      <c r="H28" s="11">
        <f>SUM(C28:G28)/5</f>
        <v>73081.8</v>
      </c>
      <c r="I28" s="53"/>
      <c r="J28" s="8">
        <f>DATA!E906</f>
        <v>27303</v>
      </c>
      <c r="K28" s="8">
        <f>DATA!E845</f>
        <v>27509</v>
      </c>
      <c r="L28" s="8">
        <f>DATA!E789</f>
        <v>27318</v>
      </c>
      <c r="M28" s="11">
        <f>DATA!E735</f>
        <v>27483</v>
      </c>
      <c r="N28" s="11">
        <f>DATA!E683</f>
        <v>27349</v>
      </c>
      <c r="O28" s="11">
        <f>SUM(J28:N28)/5</f>
        <v>27392.400000000001</v>
      </c>
      <c r="P28" s="49"/>
      <c r="Q28" s="8">
        <f>DATA!E349</f>
        <v>130155</v>
      </c>
      <c r="R28" s="8">
        <f>DATA!E293</f>
        <v>128035</v>
      </c>
      <c r="S28" s="8">
        <f>DATA!E241</f>
        <v>128367</v>
      </c>
      <c r="T28" s="8">
        <f>DATA!E182</f>
        <v>126448</v>
      </c>
      <c r="U28" s="11">
        <f>DATA!E128</f>
        <v>123785</v>
      </c>
      <c r="V28" s="11">
        <f>SUM(Q28:U28)/5</f>
        <v>127358</v>
      </c>
      <c r="W28" s="49"/>
      <c r="X28"/>
    </row>
    <row r="29" spans="1:24" s="64" customFormat="1" x14ac:dyDescent="0.25">
      <c r="A29" s="56"/>
      <c r="B29" s="47"/>
      <c r="C29" s="8"/>
      <c r="D29" s="8"/>
      <c r="E29" s="8"/>
      <c r="F29" s="8"/>
      <c r="G29" s="11"/>
      <c r="H29" s="11"/>
      <c r="I29" s="53"/>
      <c r="J29" s="8"/>
      <c r="K29" s="8"/>
      <c r="L29" s="8"/>
      <c r="M29" s="11"/>
      <c r="N29" s="11"/>
      <c r="O29" s="11"/>
      <c r="P29" s="49"/>
      <c r="Q29" s="8"/>
      <c r="R29" s="8"/>
      <c r="S29" s="8"/>
      <c r="T29" s="8"/>
      <c r="U29" s="11"/>
      <c r="V29" s="11"/>
      <c r="W29" s="49"/>
    </row>
    <row r="30" spans="1:24" s="64" customFormat="1" x14ac:dyDescent="0.25">
      <c r="A30" s="56" t="s">
        <v>429</v>
      </c>
      <c r="B30" s="47"/>
      <c r="C30" s="65"/>
      <c r="D30" s="65">
        <f>(D28-C28)/C28</f>
        <v>2.4120056851433827E-2</v>
      </c>
      <c r="E30" s="65">
        <f>(E28-D28)/D28</f>
        <v>-1.06262840660163E-2</v>
      </c>
      <c r="F30" s="65">
        <f>(F28-E28)/E28</f>
        <v>8.4713130535232963E-3</v>
      </c>
      <c r="G30" s="65">
        <f>(G28-F28)/F28</f>
        <v>1.0445644466263023E-2</v>
      </c>
      <c r="H30" s="65">
        <f>SUM(C30:G30)/4</f>
        <v>8.1026825763009618E-3</v>
      </c>
      <c r="I30" s="66"/>
      <c r="J30" s="65"/>
      <c r="K30" s="65">
        <f>(K28-J28)/J28</f>
        <v>7.544958429476614E-3</v>
      </c>
      <c r="L30" s="65">
        <f>(L28-K28)/K28</f>
        <v>-6.9431822312697664E-3</v>
      </c>
      <c r="M30" s="65">
        <f>(M28-L28)/L28</f>
        <v>6.0399736437513731E-3</v>
      </c>
      <c r="N30" s="65">
        <f>(N28-M28)/M28</f>
        <v>-4.8757413673907509E-3</v>
      </c>
      <c r="O30" s="65">
        <f>SUM(J30:N30)/4</f>
        <v>4.4150211864186746E-4</v>
      </c>
      <c r="P30" s="67"/>
      <c r="Q30" s="65"/>
      <c r="R30" s="65">
        <f>(R28-Q28)/Q28</f>
        <v>-1.6288271676078523E-2</v>
      </c>
      <c r="S30" s="65">
        <f>(S28-R28)/R28</f>
        <v>2.5930409653610342E-3</v>
      </c>
      <c r="T30" s="65">
        <f>(T28-S28)/S28</f>
        <v>-1.4949324982277377E-2</v>
      </c>
      <c r="U30" s="65">
        <f>(U28-T28)/T28</f>
        <v>-2.1060040490952801E-2</v>
      </c>
      <c r="V30" s="65">
        <f>SUM(Q30:U30)/4</f>
        <v>-1.2426149045986917E-2</v>
      </c>
      <c r="W30" s="49"/>
    </row>
    <row r="31" spans="1:24" x14ac:dyDescent="0.25">
      <c r="A31" s="56"/>
      <c r="G31" s="11"/>
      <c r="H31" s="11"/>
      <c r="I31" s="53"/>
      <c r="N31" s="11"/>
      <c r="O31" s="11"/>
      <c r="P31" s="49"/>
      <c r="U31" s="11"/>
      <c r="V31" s="11"/>
      <c r="W31" s="49"/>
      <c r="X31"/>
    </row>
    <row r="32" spans="1:24" x14ac:dyDescent="0.25">
      <c r="A32" s="56" t="s">
        <v>418</v>
      </c>
      <c r="C32" s="7">
        <f>SUM(C22/C28)</f>
        <v>21595.79745283282</v>
      </c>
      <c r="D32" s="7">
        <f>SUM(D22/D28)</f>
        <v>21489.652638883221</v>
      </c>
      <c r="E32" s="7">
        <f>SUM(E22/E28)</f>
        <v>21836.954727982837</v>
      </c>
      <c r="F32" s="7">
        <f>SUM(F22/F28)</f>
        <v>21049.391807123768</v>
      </c>
      <c r="G32" s="7">
        <f>SUM(G22/G28)</f>
        <v>21773.057302491296</v>
      </c>
      <c r="H32" s="94">
        <f>SUM(C32:G32)/5</f>
        <v>21548.970785862788</v>
      </c>
      <c r="I32" s="53"/>
      <c r="J32" s="7">
        <f>SUM(J22/J28)</f>
        <v>18272.021389590889</v>
      </c>
      <c r="K32" s="7">
        <f>SUM(K22/K28)</f>
        <v>18364.789705187392</v>
      </c>
      <c r="L32" s="7">
        <f>SUM(L22/L28)</f>
        <v>18911.011054982064</v>
      </c>
      <c r="M32" s="7">
        <f>SUM(M22/M28)</f>
        <v>18666.120874722557</v>
      </c>
      <c r="N32" s="7">
        <f>SUM(N22/N28)</f>
        <v>22703.243263007789</v>
      </c>
      <c r="O32" s="7">
        <f>SUM(J32:N32)/5</f>
        <v>19383.437257498143</v>
      </c>
      <c r="P32" s="49"/>
      <c r="Q32" s="7">
        <f>SUM(Q22/Q28)</f>
        <v>27105.927547923631</v>
      </c>
      <c r="R32" s="7">
        <f>SUM(R22/R28)</f>
        <v>28866.169406802826</v>
      </c>
      <c r="S32" s="7">
        <f>SUM(S22/S28)</f>
        <v>29655.098272920612</v>
      </c>
      <c r="T32" s="7">
        <f>SUM(T22/T28)</f>
        <v>30001.257433885865</v>
      </c>
      <c r="U32" s="7">
        <f>SUM(U22/U28)</f>
        <v>32162.911499777842</v>
      </c>
      <c r="V32" s="94">
        <f>SUM(Q32:U32)/5</f>
        <v>29558.272832262155</v>
      </c>
      <c r="W32" s="49"/>
      <c r="X32"/>
    </row>
    <row r="33" spans="1:24" x14ac:dyDescent="0.25">
      <c r="A33" s="56"/>
      <c r="G33" s="7"/>
      <c r="H33" s="8"/>
      <c r="I33" s="48"/>
      <c r="N33" s="7"/>
      <c r="O33" s="8"/>
      <c r="P33" s="49"/>
      <c r="U33" s="7"/>
      <c r="V33" s="8"/>
      <c r="W33" s="49"/>
      <c r="X33"/>
    </row>
    <row r="34" spans="1:24" x14ac:dyDescent="0.25">
      <c r="A34" s="56" t="s">
        <v>328</v>
      </c>
      <c r="C34" s="11">
        <f>DATA!E640</f>
        <v>29921</v>
      </c>
      <c r="D34" s="11">
        <f>DATA!E585</f>
        <v>29691</v>
      </c>
      <c r="E34" s="11">
        <f>DATA!E531</f>
        <v>28920</v>
      </c>
      <c r="F34" s="11">
        <f>DATA!E477</f>
        <v>28124</v>
      </c>
      <c r="G34" s="11">
        <f>DATA!E425</f>
        <v>27777</v>
      </c>
      <c r="H34" s="11">
        <f>SUM(C34:G34)/5</f>
        <v>28886.6</v>
      </c>
      <c r="I34" s="54"/>
      <c r="J34" s="8">
        <f>DATA!E924</f>
        <v>10077</v>
      </c>
      <c r="K34" s="8">
        <f>DATA!E863</f>
        <v>10190</v>
      </c>
      <c r="L34" s="8">
        <f>DATA!E807</f>
        <v>10445</v>
      </c>
      <c r="M34" s="8">
        <f>DATA!E753</f>
        <v>10229</v>
      </c>
      <c r="N34" s="11">
        <f>DATA!E701</f>
        <v>10269</v>
      </c>
      <c r="O34" s="45">
        <f>SUM(J34:N34)/5</f>
        <v>10242</v>
      </c>
      <c r="P34" s="49"/>
      <c r="Q34" s="8">
        <f>DATA!E367</f>
        <v>62377</v>
      </c>
      <c r="R34" s="8">
        <f>DATA!E311</f>
        <v>63237</v>
      </c>
      <c r="S34" s="8">
        <f>DATA!E259</f>
        <v>64169</v>
      </c>
      <c r="T34" s="8">
        <f>DATA!E200</f>
        <v>64239</v>
      </c>
      <c r="U34" s="11">
        <f>DATA!E146</f>
        <v>65343</v>
      </c>
      <c r="V34" s="45">
        <f>SUM(Q34:U34)/5</f>
        <v>63873</v>
      </c>
      <c r="W34" s="49"/>
      <c r="X34"/>
    </row>
    <row r="35" spans="1:24" x14ac:dyDescent="0.25">
      <c r="A35" s="56"/>
      <c r="G35" s="11"/>
      <c r="H35" s="12"/>
      <c r="I35" s="54"/>
      <c r="N35" s="11"/>
      <c r="O35" s="12"/>
      <c r="P35" s="49"/>
      <c r="U35" s="11"/>
      <c r="V35" s="12"/>
      <c r="W35" s="49"/>
      <c r="X35"/>
    </row>
    <row r="36" spans="1:24" x14ac:dyDescent="0.25">
      <c r="A36" s="56" t="s">
        <v>412</v>
      </c>
      <c r="C36" s="7">
        <f>SUM(C18/C34)</f>
        <v>32786.938939206579</v>
      </c>
      <c r="D36" s="7">
        <f>SUM(D18/D34)</f>
        <v>33516.250715705093</v>
      </c>
      <c r="E36" s="7">
        <f>SUM(E18/E34)</f>
        <v>34935.995850622407</v>
      </c>
      <c r="F36" s="7">
        <f>SUM(F18/F34)</f>
        <v>34518.347319015789</v>
      </c>
      <c r="G36" s="7">
        <f>SUM(G18/G34)</f>
        <v>35049.645390070924</v>
      </c>
      <c r="H36" s="94">
        <f>SUM(C36:G36)/5</f>
        <v>34161.435642924152</v>
      </c>
      <c r="I36" s="54"/>
      <c r="J36" s="7">
        <f>SUM(J18/J34)</f>
        <v>27973.206311402202</v>
      </c>
      <c r="K36" s="7">
        <f>SUM(K18/K34)</f>
        <v>28082.433758586849</v>
      </c>
      <c r="L36" s="7">
        <f>SUM(L18/L34)</f>
        <v>28618.860698898996</v>
      </c>
      <c r="M36" s="7">
        <f>SUM(M18/M34)</f>
        <v>28948.088767230423</v>
      </c>
      <c r="N36" s="7">
        <f>SUM(N18/N34)</f>
        <v>37576.200214237026</v>
      </c>
      <c r="O36" s="7">
        <f>SUM(J36:N36)/5</f>
        <v>30239.7579500711</v>
      </c>
      <c r="P36" s="49"/>
      <c r="Q36" s="7">
        <f>SUM(Q18/Q34)</f>
        <v>42705.53248793626</v>
      </c>
      <c r="R36" s="7">
        <f>SUM(R18/R34)</f>
        <v>44638.107437101695</v>
      </c>
      <c r="S36" s="7">
        <f>SUM(S18/S34)</f>
        <v>45853.948168118564</v>
      </c>
      <c r="T36" s="7">
        <f>SUM(T18/T34)</f>
        <v>45648.515699185853</v>
      </c>
      <c r="U36" s="7">
        <f>SUM(U18/U34)</f>
        <v>46556.815573206004</v>
      </c>
      <c r="V36" s="94">
        <f>SUM(Q36:U36)/5</f>
        <v>45080.583873109674</v>
      </c>
      <c r="W36" s="49"/>
      <c r="X36"/>
    </row>
    <row r="37" spans="1:24" x14ac:dyDescent="0.25">
      <c r="A37" s="56"/>
      <c r="G37" s="7"/>
      <c r="H37" s="8"/>
      <c r="I37" s="48"/>
      <c r="J37" s="77"/>
      <c r="K37" s="77"/>
      <c r="L37" s="77"/>
      <c r="M37" s="77"/>
      <c r="N37" s="7"/>
      <c r="O37" s="8"/>
      <c r="P37" s="49"/>
      <c r="U37" s="7"/>
      <c r="V37" s="8"/>
      <c r="W37" s="49"/>
      <c r="X37"/>
    </row>
    <row r="38" spans="1:24" x14ac:dyDescent="0.25">
      <c r="A38" s="56" t="s">
        <v>329</v>
      </c>
      <c r="C38" s="4">
        <f>DATA!E2225*1000</f>
        <v>36574000</v>
      </c>
      <c r="D38" s="4">
        <f>DATA!E2082*1000</f>
        <v>37680000</v>
      </c>
      <c r="E38" s="4">
        <f>DATA!E1941*1000</f>
        <v>38600000</v>
      </c>
      <c r="F38" s="4">
        <f>DATA!E1803*1000</f>
        <v>38735000</v>
      </c>
      <c r="G38" s="7">
        <f>DATA!E1683*1000</f>
        <v>41071000</v>
      </c>
      <c r="H38" s="7">
        <f>SUM(C38:G38)/5</f>
        <v>38532000</v>
      </c>
      <c r="I38" s="50"/>
      <c r="J38" s="7">
        <f>DATA!E2926*1000</f>
        <v>2183000</v>
      </c>
      <c r="K38" s="7">
        <f>DATA!E2782*1000</f>
        <v>2591000</v>
      </c>
      <c r="L38" s="7">
        <f>DATA!E2644*1000</f>
        <v>3047000</v>
      </c>
      <c r="M38" s="7">
        <f>DATA!E2504*1000</f>
        <v>2469000</v>
      </c>
      <c r="N38" s="7">
        <f>DATA!E2366*1000</f>
        <v>3116000</v>
      </c>
      <c r="O38" s="7">
        <f>SUM(J38:N38)/5</f>
        <v>2681200</v>
      </c>
      <c r="P38" s="49"/>
      <c r="Q38" s="7">
        <f>DATA!E1544*1000</f>
        <v>63707000</v>
      </c>
      <c r="R38" s="7">
        <f>DATA!E1403*1000</f>
        <v>75895000</v>
      </c>
      <c r="S38" s="7">
        <f>DATA!E1263*1000</f>
        <v>79110000</v>
      </c>
      <c r="T38" s="7">
        <f>DATA!E1120*1000</f>
        <v>74728000</v>
      </c>
      <c r="U38" s="7">
        <f>DATA!E980*1000</f>
        <v>78974000</v>
      </c>
      <c r="V38" s="7">
        <f>SUM(Q38:U38)/5</f>
        <v>74482800</v>
      </c>
      <c r="W38" s="49"/>
      <c r="X38"/>
    </row>
    <row r="39" spans="1:24" x14ac:dyDescent="0.25">
      <c r="A39" s="56"/>
      <c r="G39" s="7"/>
      <c r="H39" s="8"/>
      <c r="I39" s="48"/>
      <c r="N39" s="7"/>
      <c r="O39" s="8"/>
      <c r="P39" s="49"/>
      <c r="U39" s="7"/>
      <c r="V39" s="8"/>
      <c r="W39" s="49"/>
      <c r="X39"/>
    </row>
    <row r="40" spans="1:24" x14ac:dyDescent="0.25">
      <c r="A40" s="56" t="s">
        <v>407</v>
      </c>
      <c r="C40" s="10">
        <f>SUM(C38/C18)</f>
        <v>3.7281680866202253E-2</v>
      </c>
      <c r="D40" s="10">
        <f>SUM(D38/D18)</f>
        <v>3.7864361576516056E-2</v>
      </c>
      <c r="E40" s="10">
        <f>SUM(E38/E18)</f>
        <v>3.8204620383649607E-2</v>
      </c>
      <c r="F40" s="10">
        <f>SUM(F38/F18)</f>
        <v>3.9900329009037963E-2</v>
      </c>
      <c r="G40" s="10">
        <f>SUM(G38/G18)</f>
        <v>4.2185802003751126E-2</v>
      </c>
      <c r="H40" s="10">
        <f>SUM(C40:G40)/5</f>
        <v>3.9087358767831398E-2</v>
      </c>
      <c r="I40" s="52"/>
      <c r="J40" s="10">
        <f>SUM(J38/J18)</f>
        <v>7.7442654122588566E-3</v>
      </c>
      <c r="K40" s="10">
        <f>SUM(K38/K18)</f>
        <v>9.0543751747274252E-3</v>
      </c>
      <c r="L40" s="10">
        <f>SUM(L38/L18)</f>
        <v>1.0193226371920622E-2</v>
      </c>
      <c r="M40" s="10">
        <f>SUM(M38/M18)</f>
        <v>8.3381175914356148E-3</v>
      </c>
      <c r="N40" s="10">
        <f>SUM(N38/N18)</f>
        <v>8.0752585067509781E-3</v>
      </c>
      <c r="O40" s="10">
        <f>SUM(J40:N40)/5</f>
        <v>8.6810486114186989E-3</v>
      </c>
      <c r="P40" s="49"/>
      <c r="Q40" s="10">
        <f>SUM(Q38/Q18)</f>
        <v>2.3915448470499201E-2</v>
      </c>
      <c r="R40" s="10">
        <f>SUM(R38/R18)</f>
        <v>2.6886615322483508E-2</v>
      </c>
      <c r="S40" s="10">
        <f>SUM(S38/S18)</f>
        <v>2.6886197059409284E-2</v>
      </c>
      <c r="T40" s="10">
        <f>SUM(T38/T18)</f>
        <v>2.5483432597364287E-2</v>
      </c>
      <c r="U40" s="10">
        <f>SUM(U38/U18)</f>
        <v>2.5959827254432868E-2</v>
      </c>
      <c r="V40" s="10">
        <f>SUM(Q40:U40)/5</f>
        <v>2.5826304140837829E-2</v>
      </c>
      <c r="W40" s="49"/>
      <c r="X40"/>
    </row>
    <row r="41" spans="1:24" x14ac:dyDescent="0.25">
      <c r="A41" s="56"/>
      <c r="G41" s="7"/>
      <c r="H41" s="8"/>
      <c r="I41" s="48"/>
      <c r="N41" s="7"/>
      <c r="O41" s="8"/>
      <c r="P41" s="49"/>
      <c r="U41" s="7"/>
      <c r="V41" s="8"/>
      <c r="W41" s="49"/>
      <c r="X41"/>
    </row>
    <row r="42" spans="1:24" ht="26.25" x14ac:dyDescent="0.25">
      <c r="A42" s="56" t="s">
        <v>330</v>
      </c>
      <c r="C42" s="7">
        <f>DATA!E2264*1000</f>
        <v>33926000</v>
      </c>
      <c r="D42" s="7">
        <f>DATA!E2121*1000</f>
        <v>36000000</v>
      </c>
      <c r="E42" s="7">
        <f>DATA!E1980*1000</f>
        <v>38689000</v>
      </c>
      <c r="F42" s="7">
        <f>DATA!E1842*1000</f>
        <v>33315000</v>
      </c>
      <c r="G42" s="7">
        <f>DATA!E1713*1000</f>
        <v>32986000</v>
      </c>
      <c r="H42" s="7">
        <f>SUM(C42:G42)/5</f>
        <v>34983200</v>
      </c>
      <c r="I42" s="50"/>
      <c r="J42" s="7">
        <f>DATA!E2965*1000</f>
        <v>6990000</v>
      </c>
      <c r="K42" s="7">
        <f>DATA!E2683*1000</f>
        <v>7020000</v>
      </c>
      <c r="L42" s="7">
        <f>DATA!E2683*1000</f>
        <v>7020000</v>
      </c>
      <c r="M42" s="7">
        <f>DATA!E2543*1000</f>
        <v>6851000</v>
      </c>
      <c r="N42" s="7">
        <f>DATA!E2405*1000</f>
        <v>7555000</v>
      </c>
      <c r="O42" s="7">
        <f>SUM(J42:N42)/5</f>
        <v>7087200</v>
      </c>
      <c r="P42" s="49"/>
      <c r="Q42" s="7">
        <f>DATA!E1583*1000</f>
        <v>74465000</v>
      </c>
      <c r="R42" s="7">
        <f>DATA!E1442*1000</f>
        <v>82324000</v>
      </c>
      <c r="S42" s="7">
        <f>DATA!E1302*1000</f>
        <v>91136000</v>
      </c>
      <c r="T42" s="7">
        <f>DATA!E1159*1000</f>
        <v>89411000</v>
      </c>
      <c r="U42" s="7">
        <f>DATA!E1019*1000</f>
        <v>94747000</v>
      </c>
      <c r="V42" s="7">
        <f>SUM(Q42:U42)/5</f>
        <v>86416600</v>
      </c>
      <c r="W42" s="49"/>
      <c r="X42"/>
    </row>
    <row r="43" spans="1:24" x14ac:dyDescent="0.25">
      <c r="A43" s="56"/>
      <c r="G43" s="7"/>
      <c r="H43" s="8"/>
      <c r="I43" s="48"/>
      <c r="N43" s="7"/>
      <c r="O43" s="8"/>
      <c r="P43" s="49"/>
      <c r="U43" s="7"/>
      <c r="V43" s="8"/>
      <c r="W43" s="49"/>
      <c r="X43"/>
    </row>
    <row r="44" spans="1:24" x14ac:dyDescent="0.25">
      <c r="A44" s="56" t="s">
        <v>408</v>
      </c>
      <c r="C44" s="10">
        <f>SUM(C42/C22)</f>
        <v>2.1889945052534318E-2</v>
      </c>
      <c r="D44" s="10">
        <f>SUM(D42/D22)</f>
        <v>2.2793105085711571E-2</v>
      </c>
      <c r="E44" s="10">
        <f>SUM(E42/E22)</f>
        <v>2.4364945815091164E-2</v>
      </c>
      <c r="F44" s="10">
        <f>SUM(F42/F22)</f>
        <v>2.158274779508083E-2</v>
      </c>
      <c r="G44" s="10">
        <f>SUM(G42/G22)</f>
        <v>2.0445783281887266E-2</v>
      </c>
      <c r="H44" s="10">
        <f>SUM(C44:G44)/5</f>
        <v>2.221530540606103E-2</v>
      </c>
      <c r="I44" s="52"/>
      <c r="J44" s="10">
        <f>SUM(J42/J18)</f>
        <v>2.4797258466188458E-2</v>
      </c>
      <c r="K44" s="10">
        <f>SUM(K42/K18)</f>
        <v>2.4531730500419346E-2</v>
      </c>
      <c r="L44" s="10">
        <f>SUM(L42/L18)</f>
        <v>2.348423010531105E-2</v>
      </c>
      <c r="M44" s="10">
        <f>SUM(M42/M18)</f>
        <v>2.3136672182634831E-2</v>
      </c>
      <c r="N44" s="10">
        <f>SUM(N42/N18)</f>
        <v>1.9579132868582684E-2</v>
      </c>
      <c r="O44" s="10">
        <f>SUM(J44:N44)/5</f>
        <v>2.3105804824627273E-2</v>
      </c>
      <c r="P44" s="49"/>
      <c r="Q44" s="10">
        <f>SUM(Q42/Q18)</f>
        <v>2.7953974765029321E-2</v>
      </c>
      <c r="R44" s="10">
        <f>SUM(R42/R18)</f>
        <v>2.9164157320088709E-2</v>
      </c>
      <c r="S44" s="10">
        <f>SUM(S42/S18)</f>
        <v>3.097333403117589E-2</v>
      </c>
      <c r="T44" s="10">
        <f>SUM(T42/T18)</f>
        <v>3.0490568354069939E-2</v>
      </c>
      <c r="U44" s="10">
        <f>SUM(U42/U18)</f>
        <v>3.1144626749002847E-2</v>
      </c>
      <c r="V44" s="10">
        <f>SUM(Q44:U44)/5</f>
        <v>2.994533224387334E-2</v>
      </c>
      <c r="W44" s="49"/>
      <c r="X44"/>
    </row>
    <row r="45" spans="1:24" x14ac:dyDescent="0.25">
      <c r="N45" s="77"/>
      <c r="O45" s="14"/>
      <c r="P45" s="49"/>
      <c r="U45"/>
      <c r="W45" s="49"/>
      <c r="X45"/>
    </row>
    <row r="46" spans="1:24" ht="18.75" x14ac:dyDescent="0.3">
      <c r="D46" s="81">
        <v>2010</v>
      </c>
      <c r="E46" s="81">
        <v>2011</v>
      </c>
      <c r="F46" s="81">
        <v>2012</v>
      </c>
      <c r="G46" s="81">
        <v>2013</v>
      </c>
      <c r="H46" s="81">
        <v>2014</v>
      </c>
      <c r="I46" s="80">
        <v>2010</v>
      </c>
      <c r="J46" s="63"/>
      <c r="K46" s="81">
        <v>2010</v>
      </c>
      <c r="L46" s="81">
        <v>2011</v>
      </c>
      <c r="M46" s="81">
        <v>2012</v>
      </c>
      <c r="N46" s="81">
        <v>2013</v>
      </c>
      <c r="O46" s="81">
        <v>2014</v>
      </c>
      <c r="P46" s="49"/>
      <c r="Q46" s="63"/>
      <c r="R46" s="81">
        <v>2010</v>
      </c>
      <c r="S46" s="81">
        <v>2011</v>
      </c>
      <c r="T46" s="81">
        <v>2012</v>
      </c>
      <c r="U46" s="81">
        <v>2013</v>
      </c>
      <c r="V46" s="81">
        <v>2014</v>
      </c>
      <c r="W46" s="49"/>
      <c r="X46"/>
    </row>
    <row r="47" spans="1:24" x14ac:dyDescent="0.25">
      <c r="N47"/>
      <c r="O47" s="14"/>
      <c r="P47" s="49"/>
      <c r="U47"/>
      <c r="W47" s="49"/>
      <c r="X47"/>
    </row>
    <row r="48" spans="1:24" x14ac:dyDescent="0.25">
      <c r="N48"/>
      <c r="O48" s="14"/>
      <c r="P48" s="49"/>
      <c r="U48"/>
      <c r="W48" s="49"/>
      <c r="X48"/>
    </row>
    <row r="49" spans="14:24" x14ac:dyDescent="0.25">
      <c r="N49"/>
      <c r="O49" s="14"/>
      <c r="P49" s="49"/>
      <c r="U49"/>
      <c r="W49" s="49"/>
      <c r="X49"/>
    </row>
    <row r="50" spans="14:24" x14ac:dyDescent="0.25">
      <c r="N50"/>
      <c r="O50" s="14"/>
      <c r="P50" s="49"/>
      <c r="U50"/>
      <c r="W50" s="49"/>
      <c r="X50"/>
    </row>
    <row r="51" spans="14:24" x14ac:dyDescent="0.25">
      <c r="N51"/>
      <c r="O51" s="14"/>
      <c r="P51" s="49"/>
      <c r="U51"/>
      <c r="W51" s="49"/>
      <c r="X51"/>
    </row>
    <row r="52" spans="14:24" x14ac:dyDescent="0.25">
      <c r="N52"/>
      <c r="O52" s="14"/>
      <c r="P52" s="49"/>
      <c r="U52"/>
      <c r="W52" s="49"/>
      <c r="X52"/>
    </row>
    <row r="53" spans="14:24" x14ac:dyDescent="0.25">
      <c r="N53"/>
      <c r="O53" s="14"/>
      <c r="P53" s="49"/>
      <c r="U53"/>
      <c r="W53" s="49"/>
      <c r="X53"/>
    </row>
    <row r="54" spans="14:24" x14ac:dyDescent="0.25">
      <c r="N54"/>
      <c r="O54" s="14"/>
      <c r="P54" s="49"/>
      <c r="U54"/>
      <c r="W54" s="49"/>
      <c r="X54"/>
    </row>
    <row r="55" spans="14:24" x14ac:dyDescent="0.25">
      <c r="N55"/>
      <c r="O55" s="14"/>
      <c r="P55" s="49"/>
      <c r="U55"/>
      <c r="W55" s="49"/>
      <c r="X55"/>
    </row>
    <row r="56" spans="14:24" x14ac:dyDescent="0.25">
      <c r="N56"/>
      <c r="O56" s="14"/>
      <c r="P56" s="49"/>
      <c r="U56"/>
      <c r="W56" s="49"/>
      <c r="X56"/>
    </row>
    <row r="57" spans="14:24" x14ac:dyDescent="0.25">
      <c r="N57"/>
      <c r="O57" s="14"/>
      <c r="P57" s="49"/>
      <c r="U57"/>
      <c r="W57" s="49"/>
      <c r="X57"/>
    </row>
    <row r="58" spans="14:24" x14ac:dyDescent="0.25">
      <c r="N58"/>
      <c r="O58" s="14"/>
      <c r="P58" s="49"/>
      <c r="U58"/>
      <c r="W58" s="49"/>
      <c r="X58"/>
    </row>
    <row r="59" spans="14:24" x14ac:dyDescent="0.25">
      <c r="N59"/>
      <c r="O59" s="14"/>
      <c r="P59" s="49"/>
      <c r="U59"/>
      <c r="W59" s="49"/>
      <c r="X59"/>
    </row>
    <row r="60" spans="14:24" x14ac:dyDescent="0.25">
      <c r="N60"/>
      <c r="O60" s="14"/>
      <c r="P60" s="49"/>
      <c r="U60"/>
      <c r="W60" s="49"/>
      <c r="X60"/>
    </row>
    <row r="61" spans="14:24" x14ac:dyDescent="0.25">
      <c r="N61"/>
      <c r="O61" s="14"/>
      <c r="P61" s="49"/>
      <c r="U61"/>
      <c r="W61" s="49"/>
      <c r="X61"/>
    </row>
    <row r="62" spans="14:24" x14ac:dyDescent="0.25">
      <c r="N62"/>
      <c r="O62" s="14"/>
      <c r="P62" s="49"/>
      <c r="U62"/>
      <c r="W62" s="49"/>
      <c r="X62"/>
    </row>
    <row r="63" spans="14:24" x14ac:dyDescent="0.25">
      <c r="N63"/>
      <c r="O63" s="14"/>
      <c r="P63" s="49"/>
      <c r="U63"/>
      <c r="W63" s="49"/>
      <c r="X63"/>
    </row>
    <row r="64" spans="14:24" x14ac:dyDescent="0.25">
      <c r="N64"/>
      <c r="O64" s="14"/>
      <c r="P64" s="49"/>
      <c r="U64"/>
      <c r="W64" s="49"/>
      <c r="X64"/>
    </row>
    <row r="65" spans="14:24" x14ac:dyDescent="0.25">
      <c r="N65"/>
      <c r="O65" s="14"/>
      <c r="P65" s="49"/>
      <c r="U65"/>
      <c r="W65" s="49"/>
      <c r="X65"/>
    </row>
    <row r="66" spans="14:24" x14ac:dyDescent="0.25">
      <c r="N66"/>
      <c r="O66" s="14"/>
      <c r="P66" s="49"/>
      <c r="U66"/>
      <c r="W66" s="49"/>
      <c r="X66"/>
    </row>
    <row r="67" spans="14:24" x14ac:dyDescent="0.25">
      <c r="N67"/>
      <c r="O67" s="14"/>
      <c r="P67" s="49"/>
      <c r="U67"/>
      <c r="W67" s="49"/>
      <c r="X67"/>
    </row>
    <row r="68" spans="14:24" x14ac:dyDescent="0.25">
      <c r="N68"/>
      <c r="O68" s="14"/>
      <c r="P68" s="49"/>
      <c r="U68"/>
      <c r="W68" s="49"/>
      <c r="X68"/>
    </row>
    <row r="69" spans="14:24" x14ac:dyDescent="0.25">
      <c r="N69"/>
      <c r="O69" s="14"/>
      <c r="P69" s="49"/>
      <c r="U69"/>
      <c r="W69" s="49"/>
      <c r="X69"/>
    </row>
    <row r="70" spans="14:24" x14ac:dyDescent="0.25">
      <c r="N70"/>
      <c r="O70" s="14"/>
      <c r="P70" s="49"/>
      <c r="U70"/>
      <c r="W70" s="49"/>
      <c r="X70"/>
    </row>
    <row r="71" spans="14:24" x14ac:dyDescent="0.25">
      <c r="N71"/>
      <c r="O71" s="14"/>
      <c r="P71" s="49"/>
      <c r="U71"/>
      <c r="W71" s="49"/>
      <c r="X71"/>
    </row>
    <row r="72" spans="14:24" x14ac:dyDescent="0.25">
      <c r="N72"/>
      <c r="O72" s="14"/>
      <c r="P72" s="49"/>
      <c r="U72"/>
      <c r="W72" s="49"/>
      <c r="X72"/>
    </row>
    <row r="73" spans="14:24" x14ac:dyDescent="0.25">
      <c r="N73"/>
      <c r="O73" s="14"/>
      <c r="P73" s="49"/>
      <c r="U73"/>
      <c r="W73" s="49"/>
      <c r="X73"/>
    </row>
    <row r="74" spans="14:24" x14ac:dyDescent="0.25">
      <c r="N74"/>
      <c r="O74" s="14"/>
      <c r="P74" s="49"/>
      <c r="U74"/>
      <c r="W74" s="49"/>
      <c r="X74"/>
    </row>
    <row r="75" spans="14:24" x14ac:dyDescent="0.25">
      <c r="N75"/>
      <c r="O75" s="14"/>
      <c r="P75" s="49"/>
      <c r="U75"/>
      <c r="W75" s="49"/>
      <c r="X75"/>
    </row>
    <row r="76" spans="14:24" x14ac:dyDescent="0.25">
      <c r="N76"/>
      <c r="O76" s="14"/>
      <c r="P76" s="49"/>
      <c r="U76"/>
      <c r="W76" s="49"/>
      <c r="X76"/>
    </row>
    <row r="77" spans="14:24" x14ac:dyDescent="0.25">
      <c r="N77"/>
      <c r="O77" s="14"/>
      <c r="P77" s="49"/>
      <c r="U77"/>
      <c r="W77" s="49"/>
      <c r="X77"/>
    </row>
    <row r="78" spans="14:24" x14ac:dyDescent="0.25">
      <c r="N78"/>
      <c r="O78" s="14"/>
      <c r="P78" s="49"/>
      <c r="U78"/>
      <c r="W78" s="49"/>
      <c r="X78"/>
    </row>
    <row r="79" spans="14:24" x14ac:dyDescent="0.25">
      <c r="N79"/>
      <c r="O79" s="14"/>
      <c r="P79" s="49"/>
      <c r="U79"/>
      <c r="W79" s="49"/>
      <c r="X79"/>
    </row>
    <row r="80" spans="14:24" x14ac:dyDescent="0.25">
      <c r="N80"/>
      <c r="O80" s="14"/>
      <c r="P80" s="49"/>
      <c r="U80"/>
      <c r="W80" s="49"/>
      <c r="X80"/>
    </row>
    <row r="81" spans="14:24" x14ac:dyDescent="0.25">
      <c r="N81"/>
      <c r="O81" s="14"/>
      <c r="P81" s="49"/>
      <c r="U81"/>
      <c r="W81" s="49"/>
      <c r="X81"/>
    </row>
    <row r="82" spans="14:24" x14ac:dyDescent="0.25">
      <c r="N82"/>
      <c r="O82" s="14"/>
      <c r="P82" s="49"/>
      <c r="U82"/>
      <c r="W82" s="49"/>
      <c r="X82"/>
    </row>
    <row r="83" spans="14:24" x14ac:dyDescent="0.25">
      <c r="N83"/>
      <c r="O83" s="14"/>
      <c r="P83" s="49"/>
      <c r="U83"/>
      <c r="W83" s="49"/>
      <c r="X83"/>
    </row>
    <row r="84" spans="14:24" x14ac:dyDescent="0.25">
      <c r="N84"/>
      <c r="O84" s="14"/>
      <c r="P84" s="49"/>
      <c r="U84"/>
      <c r="W84" s="49"/>
      <c r="X84"/>
    </row>
    <row r="85" spans="14:24" x14ac:dyDescent="0.25">
      <c r="N85"/>
      <c r="O85" s="14"/>
      <c r="P85" s="49"/>
      <c r="U85"/>
      <c r="W85" s="49"/>
      <c r="X85"/>
    </row>
    <row r="86" spans="14:24" x14ac:dyDescent="0.25">
      <c r="N86"/>
      <c r="O86" s="14"/>
      <c r="P86" s="49"/>
      <c r="U86"/>
      <c r="W86" s="49"/>
      <c r="X86"/>
    </row>
    <row r="87" spans="14:24" x14ac:dyDescent="0.25">
      <c r="N87"/>
      <c r="O87" s="14"/>
      <c r="P87" s="49"/>
      <c r="U87"/>
      <c r="W87" s="49"/>
      <c r="X87"/>
    </row>
    <row r="88" spans="14:24" x14ac:dyDescent="0.25">
      <c r="N88"/>
      <c r="O88" s="14"/>
      <c r="P88" s="49"/>
      <c r="U88"/>
      <c r="W88" s="49"/>
      <c r="X88"/>
    </row>
    <row r="89" spans="14:24" x14ac:dyDescent="0.25">
      <c r="N89"/>
      <c r="O89" s="14"/>
      <c r="P89" s="49"/>
      <c r="U89"/>
      <c r="W89" s="49"/>
      <c r="X89"/>
    </row>
    <row r="90" spans="14:24" x14ac:dyDescent="0.25">
      <c r="N90"/>
      <c r="O90" s="14"/>
      <c r="P90" s="49"/>
      <c r="U90"/>
      <c r="W90" s="49"/>
      <c r="X90"/>
    </row>
    <row r="91" spans="14:24" x14ac:dyDescent="0.25">
      <c r="N91"/>
      <c r="O91" s="14"/>
      <c r="P91" s="49"/>
      <c r="U91"/>
      <c r="W91" s="49"/>
      <c r="X91"/>
    </row>
    <row r="92" spans="14:24" x14ac:dyDescent="0.25">
      <c r="N92"/>
      <c r="O92" s="14"/>
      <c r="P92" s="49"/>
      <c r="U92"/>
      <c r="W92" s="49"/>
      <c r="X92"/>
    </row>
    <row r="93" spans="14:24" x14ac:dyDescent="0.25">
      <c r="N93"/>
      <c r="O93" s="14"/>
      <c r="P93" s="49"/>
      <c r="U93"/>
      <c r="W93" s="49"/>
      <c r="X93"/>
    </row>
    <row r="94" spans="14:24" x14ac:dyDescent="0.25">
      <c r="N94"/>
      <c r="O94" s="14"/>
      <c r="P94" s="49"/>
      <c r="U94"/>
      <c r="W94" s="49"/>
      <c r="X94"/>
    </row>
    <row r="95" spans="14:24" x14ac:dyDescent="0.25">
      <c r="N95"/>
      <c r="O95" s="14"/>
      <c r="P95" s="49"/>
      <c r="U95"/>
      <c r="W95" s="49"/>
      <c r="X95"/>
    </row>
    <row r="96" spans="14:24" x14ac:dyDescent="0.25">
      <c r="N96"/>
      <c r="O96" s="14"/>
      <c r="P96" s="49"/>
      <c r="U96"/>
      <c r="W96" s="49"/>
      <c r="X96"/>
    </row>
    <row r="97" spans="14:24" x14ac:dyDescent="0.25">
      <c r="N97"/>
      <c r="O97" s="14"/>
      <c r="P97" s="49"/>
      <c r="U97"/>
      <c r="W97" s="49"/>
      <c r="X97"/>
    </row>
    <row r="98" spans="14:24" x14ac:dyDescent="0.25">
      <c r="N98"/>
      <c r="O98" s="14"/>
      <c r="P98" s="49"/>
      <c r="U98"/>
      <c r="W98" s="49"/>
      <c r="X98"/>
    </row>
    <row r="99" spans="14:24" x14ac:dyDescent="0.25">
      <c r="N99"/>
      <c r="O99" s="14"/>
      <c r="P99" s="49"/>
      <c r="U99"/>
      <c r="W99" s="49"/>
      <c r="X99"/>
    </row>
    <row r="100" spans="14:24" x14ac:dyDescent="0.25">
      <c r="N100"/>
      <c r="O100" s="14"/>
      <c r="P100" s="49"/>
      <c r="U100"/>
      <c r="W100" s="49"/>
      <c r="X100"/>
    </row>
    <row r="101" spans="14:24" x14ac:dyDescent="0.25">
      <c r="N101"/>
      <c r="O101" s="14"/>
      <c r="P101" s="49"/>
      <c r="U101"/>
      <c r="W101" s="49"/>
      <c r="X101"/>
    </row>
    <row r="102" spans="14:24" x14ac:dyDescent="0.25">
      <c r="N102"/>
      <c r="O102" s="14"/>
      <c r="P102" s="49"/>
      <c r="U102"/>
      <c r="W102" s="49"/>
      <c r="X102"/>
    </row>
    <row r="103" spans="14:24" x14ac:dyDescent="0.25">
      <c r="N103"/>
      <c r="O103" s="14"/>
      <c r="P103" s="49"/>
      <c r="U103"/>
      <c r="W103" s="49"/>
      <c r="X103"/>
    </row>
    <row r="104" spans="14:24" x14ac:dyDescent="0.25">
      <c r="N104"/>
      <c r="O104" s="14"/>
      <c r="P104" s="49"/>
      <c r="U104"/>
      <c r="W104" s="49"/>
      <c r="X104"/>
    </row>
    <row r="105" spans="14:24" x14ac:dyDescent="0.25">
      <c r="N105"/>
      <c r="O105" s="14"/>
      <c r="P105" s="49"/>
      <c r="U105"/>
      <c r="W105" s="49"/>
      <c r="X105"/>
    </row>
    <row r="106" spans="14:24" x14ac:dyDescent="0.25">
      <c r="N106"/>
      <c r="O106" s="14"/>
      <c r="P106" s="49"/>
      <c r="U106"/>
      <c r="W106" s="49"/>
      <c r="X106"/>
    </row>
    <row r="107" spans="14:24" x14ac:dyDescent="0.25">
      <c r="N107"/>
      <c r="O107" s="14"/>
      <c r="P107" s="49"/>
      <c r="U107"/>
      <c r="W107" s="49"/>
      <c r="X107"/>
    </row>
    <row r="108" spans="14:24" x14ac:dyDescent="0.25">
      <c r="N108"/>
      <c r="O108" s="14"/>
      <c r="P108" s="49"/>
      <c r="U108"/>
      <c r="W108" s="49"/>
      <c r="X108"/>
    </row>
    <row r="109" spans="14:24" x14ac:dyDescent="0.25">
      <c r="N109"/>
      <c r="O109" s="14"/>
      <c r="P109" s="49"/>
      <c r="U109"/>
      <c r="W109" s="49"/>
      <c r="X109"/>
    </row>
    <row r="110" spans="14:24" x14ac:dyDescent="0.25">
      <c r="N110"/>
      <c r="O110" s="14"/>
      <c r="P110" s="49"/>
      <c r="U110"/>
      <c r="W110" s="49"/>
      <c r="X110"/>
    </row>
    <row r="111" spans="14:24" x14ac:dyDescent="0.25">
      <c r="N111"/>
      <c r="O111" s="14"/>
      <c r="P111" s="49"/>
      <c r="U111"/>
      <c r="W111" s="49"/>
      <c r="X111"/>
    </row>
    <row r="112" spans="14:24" x14ac:dyDescent="0.25">
      <c r="N112"/>
      <c r="O112" s="14"/>
      <c r="P112" s="49"/>
      <c r="U112"/>
      <c r="W112" s="49"/>
      <c r="X112"/>
    </row>
    <row r="113" spans="14:24" x14ac:dyDescent="0.25">
      <c r="N113"/>
      <c r="O113" s="14"/>
      <c r="P113" s="49"/>
      <c r="U113"/>
      <c r="W113" s="49"/>
      <c r="X113"/>
    </row>
    <row r="114" spans="14:24" x14ac:dyDescent="0.25">
      <c r="N114"/>
      <c r="O114" s="14"/>
      <c r="P114" s="49"/>
      <c r="U114"/>
      <c r="W114" s="49"/>
      <c r="X114"/>
    </row>
    <row r="115" spans="14:24" x14ac:dyDescent="0.25">
      <c r="N115"/>
      <c r="O115" s="14"/>
      <c r="P115" s="49"/>
      <c r="U115"/>
      <c r="W115" s="49"/>
      <c r="X115"/>
    </row>
    <row r="116" spans="14:24" x14ac:dyDescent="0.25">
      <c r="N116"/>
      <c r="O116" s="14"/>
      <c r="P116" s="49"/>
      <c r="U116"/>
      <c r="W116" s="49"/>
      <c r="X116"/>
    </row>
    <row r="117" spans="14:24" x14ac:dyDescent="0.25">
      <c r="N117"/>
      <c r="O117" s="14"/>
      <c r="P117" s="49"/>
      <c r="U117"/>
      <c r="W117" s="49"/>
      <c r="X117"/>
    </row>
    <row r="118" spans="14:24" x14ac:dyDescent="0.25">
      <c r="N118"/>
      <c r="O118" s="14"/>
      <c r="P118" s="49"/>
      <c r="U118"/>
      <c r="W118" s="49"/>
      <c r="X118"/>
    </row>
    <row r="119" spans="14:24" x14ac:dyDescent="0.25">
      <c r="N119"/>
      <c r="O119" s="14"/>
      <c r="P119" s="49"/>
      <c r="U119"/>
      <c r="W119" s="49"/>
      <c r="X119"/>
    </row>
    <row r="120" spans="14:24" x14ac:dyDescent="0.25">
      <c r="N120"/>
      <c r="O120" s="14"/>
      <c r="P120" s="49"/>
      <c r="U120"/>
      <c r="W120" s="49"/>
      <c r="X120"/>
    </row>
    <row r="121" spans="14:24" x14ac:dyDescent="0.25">
      <c r="N121"/>
      <c r="O121" s="14"/>
      <c r="P121" s="49"/>
      <c r="U121"/>
      <c r="W121" s="49"/>
      <c r="X121"/>
    </row>
    <row r="122" spans="14:24" x14ac:dyDescent="0.25">
      <c r="N122"/>
      <c r="O122" s="14"/>
      <c r="P122" s="49"/>
      <c r="U122"/>
      <c r="W122" s="49"/>
      <c r="X122"/>
    </row>
    <row r="123" spans="14:24" x14ac:dyDescent="0.25">
      <c r="N123"/>
      <c r="O123" s="14"/>
      <c r="P123" s="49"/>
      <c r="U123"/>
      <c r="W123" s="49"/>
      <c r="X123"/>
    </row>
    <row r="124" spans="14:24" x14ac:dyDescent="0.25">
      <c r="N124"/>
      <c r="O124" s="14"/>
      <c r="P124" s="49"/>
      <c r="U124"/>
      <c r="W124" s="49"/>
      <c r="X124"/>
    </row>
    <row r="125" spans="14:24" x14ac:dyDescent="0.25">
      <c r="N125"/>
      <c r="O125" s="14"/>
      <c r="P125" s="49"/>
      <c r="U125"/>
      <c r="W125" s="49"/>
      <c r="X125"/>
    </row>
    <row r="126" spans="14:24" x14ac:dyDescent="0.25">
      <c r="N126"/>
      <c r="O126" s="14"/>
      <c r="P126" s="49"/>
      <c r="U126"/>
      <c r="W126" s="49"/>
      <c r="X126"/>
    </row>
    <row r="127" spans="14:24" x14ac:dyDescent="0.25">
      <c r="N127"/>
      <c r="O127" s="14"/>
      <c r="P127" s="49"/>
      <c r="U127"/>
      <c r="W127" s="49"/>
      <c r="X127"/>
    </row>
    <row r="128" spans="14:24" x14ac:dyDescent="0.25">
      <c r="N128"/>
      <c r="O128" s="14"/>
      <c r="P128" s="49"/>
      <c r="U128"/>
      <c r="W128" s="49"/>
      <c r="X128"/>
    </row>
    <row r="129" spans="14:24" x14ac:dyDescent="0.25">
      <c r="N129"/>
      <c r="O129" s="14"/>
      <c r="P129" s="49"/>
      <c r="U129"/>
      <c r="W129" s="49"/>
      <c r="X129"/>
    </row>
    <row r="130" spans="14:24" x14ac:dyDescent="0.25">
      <c r="N130"/>
      <c r="O130" s="14"/>
      <c r="P130" s="49"/>
      <c r="U130"/>
      <c r="W130" s="49"/>
      <c r="X130"/>
    </row>
    <row r="131" spans="14:24" x14ac:dyDescent="0.25">
      <c r="N131"/>
      <c r="O131" s="14"/>
      <c r="P131" s="49"/>
      <c r="U131"/>
      <c r="W131" s="49"/>
      <c r="X131"/>
    </row>
    <row r="132" spans="14:24" x14ac:dyDescent="0.25">
      <c r="N132"/>
      <c r="O132" s="14"/>
      <c r="P132" s="49"/>
      <c r="U132"/>
      <c r="W132" s="49"/>
      <c r="X132"/>
    </row>
    <row r="133" spans="14:24" x14ac:dyDescent="0.25">
      <c r="N133"/>
      <c r="O133" s="14"/>
      <c r="P133" s="49"/>
      <c r="U133"/>
      <c r="W133" s="49"/>
      <c r="X133"/>
    </row>
    <row r="134" spans="14:24" x14ac:dyDescent="0.25">
      <c r="N134"/>
      <c r="O134" s="14"/>
      <c r="P134" s="49"/>
      <c r="U134"/>
      <c r="W134" s="49"/>
      <c r="X134"/>
    </row>
    <row r="135" spans="14:24" x14ac:dyDescent="0.25">
      <c r="N135"/>
      <c r="O135" s="14"/>
      <c r="P135" s="49"/>
      <c r="U135"/>
      <c r="W135" s="49"/>
      <c r="X135"/>
    </row>
    <row r="136" spans="14:24" x14ac:dyDescent="0.25">
      <c r="N136"/>
      <c r="O136" s="14"/>
      <c r="P136" s="49"/>
      <c r="U136"/>
      <c r="W136" s="49"/>
      <c r="X136"/>
    </row>
    <row r="137" spans="14:24" x14ac:dyDescent="0.25">
      <c r="N137"/>
      <c r="O137" s="14"/>
      <c r="P137" s="49"/>
      <c r="U137"/>
      <c r="W137" s="49"/>
      <c r="X137"/>
    </row>
    <row r="138" spans="14:24" x14ac:dyDescent="0.25">
      <c r="N138"/>
      <c r="O138" s="14"/>
      <c r="P138" s="49"/>
      <c r="U138"/>
      <c r="W138" s="49"/>
      <c r="X138"/>
    </row>
    <row r="139" spans="14:24" x14ac:dyDescent="0.25">
      <c r="N139"/>
      <c r="O139" s="14"/>
      <c r="P139" s="49"/>
      <c r="U139"/>
      <c r="W139" s="49"/>
      <c r="X139"/>
    </row>
    <row r="140" spans="14:24" x14ac:dyDescent="0.25">
      <c r="N140"/>
      <c r="O140" s="14"/>
      <c r="P140" s="49"/>
      <c r="U140"/>
      <c r="W140" s="49"/>
      <c r="X140"/>
    </row>
    <row r="141" spans="14:24" x14ac:dyDescent="0.25">
      <c r="N141"/>
      <c r="O141" s="14"/>
      <c r="P141" s="49"/>
      <c r="U141"/>
      <c r="W141" s="49"/>
      <c r="X141"/>
    </row>
    <row r="142" spans="14:24" x14ac:dyDescent="0.25">
      <c r="N142"/>
      <c r="O142" s="14"/>
      <c r="P142" s="49"/>
      <c r="U142"/>
      <c r="W142" s="49"/>
      <c r="X142"/>
    </row>
    <row r="143" spans="14:24" x14ac:dyDescent="0.25">
      <c r="N143"/>
      <c r="O143" s="14"/>
      <c r="P143" s="49"/>
      <c r="U143"/>
      <c r="W143" s="49"/>
      <c r="X143"/>
    </row>
    <row r="144" spans="14:24" x14ac:dyDescent="0.25">
      <c r="N144"/>
      <c r="O144" s="14"/>
      <c r="P144" s="49"/>
      <c r="U144"/>
      <c r="W144" s="49"/>
      <c r="X144"/>
    </row>
    <row r="145" spans="14:24" x14ac:dyDescent="0.25">
      <c r="N145"/>
      <c r="O145" s="14"/>
      <c r="P145" s="49"/>
      <c r="U145"/>
      <c r="W145" s="49"/>
      <c r="X145"/>
    </row>
    <row r="146" spans="14:24" x14ac:dyDescent="0.25">
      <c r="N146"/>
      <c r="O146" s="14"/>
      <c r="P146" s="49"/>
      <c r="U146"/>
      <c r="W146" s="49"/>
      <c r="X146"/>
    </row>
    <row r="147" spans="14:24" x14ac:dyDescent="0.25">
      <c r="N147"/>
      <c r="O147" s="14"/>
      <c r="P147" s="49"/>
      <c r="U147"/>
      <c r="W147" s="49"/>
      <c r="X147"/>
    </row>
    <row r="148" spans="14:24" x14ac:dyDescent="0.25">
      <c r="N148"/>
      <c r="O148" s="14"/>
      <c r="P148" s="49"/>
      <c r="U148"/>
      <c r="W148" s="49"/>
      <c r="X148"/>
    </row>
    <row r="149" spans="14:24" x14ac:dyDescent="0.25">
      <c r="N149"/>
      <c r="O149" s="14"/>
      <c r="P149" s="49"/>
      <c r="U149"/>
      <c r="W149" s="49"/>
      <c r="X149"/>
    </row>
    <row r="150" spans="14:24" x14ac:dyDescent="0.25">
      <c r="N150"/>
      <c r="O150" s="14"/>
      <c r="P150" s="49"/>
      <c r="U150"/>
      <c r="W150" s="49"/>
      <c r="X150"/>
    </row>
    <row r="151" spans="14:24" x14ac:dyDescent="0.25">
      <c r="N151"/>
      <c r="O151" s="14"/>
      <c r="P151" s="49"/>
      <c r="U151"/>
      <c r="W151" s="49"/>
      <c r="X151"/>
    </row>
    <row r="152" spans="14:24" x14ac:dyDescent="0.25">
      <c r="N152"/>
      <c r="O152" s="14"/>
      <c r="P152" s="49"/>
      <c r="U152"/>
      <c r="W152" s="49"/>
      <c r="X152"/>
    </row>
    <row r="153" spans="14:24" x14ac:dyDescent="0.25">
      <c r="N153"/>
      <c r="O153" s="14"/>
      <c r="P153" s="49"/>
      <c r="U153"/>
      <c r="W153" s="49"/>
      <c r="X153"/>
    </row>
    <row r="154" spans="14:24" x14ac:dyDescent="0.25">
      <c r="N154"/>
      <c r="O154" s="14"/>
      <c r="P154" s="49"/>
      <c r="U154"/>
      <c r="W154" s="49"/>
      <c r="X154"/>
    </row>
    <row r="155" spans="14:24" x14ac:dyDescent="0.25">
      <c r="N155"/>
      <c r="O155" s="14"/>
      <c r="P155" s="49"/>
      <c r="U155"/>
      <c r="W155" s="49"/>
      <c r="X155"/>
    </row>
    <row r="156" spans="14:24" x14ac:dyDescent="0.25">
      <c r="N156"/>
      <c r="O156" s="14"/>
      <c r="P156" s="49"/>
      <c r="U156"/>
      <c r="W156" s="49"/>
      <c r="X156"/>
    </row>
    <row r="157" spans="14:24" x14ac:dyDescent="0.25">
      <c r="N157"/>
      <c r="O157" s="14"/>
      <c r="P157" s="49"/>
      <c r="U157"/>
      <c r="W157" s="49"/>
      <c r="X157"/>
    </row>
    <row r="158" spans="14:24" x14ac:dyDescent="0.25">
      <c r="N158"/>
      <c r="O158" s="14"/>
      <c r="P158" s="49"/>
      <c r="U158"/>
      <c r="W158" s="49"/>
      <c r="X158"/>
    </row>
    <row r="159" spans="14:24" x14ac:dyDescent="0.25">
      <c r="N159"/>
      <c r="O159" s="14"/>
      <c r="P159" s="49"/>
      <c r="U159"/>
      <c r="W159" s="49"/>
      <c r="X159"/>
    </row>
    <row r="160" spans="14:24" x14ac:dyDescent="0.25">
      <c r="N160"/>
      <c r="O160" s="14"/>
      <c r="P160" s="49"/>
      <c r="U160"/>
      <c r="W160" s="49"/>
      <c r="X160"/>
    </row>
    <row r="161" spans="14:24" x14ac:dyDescent="0.25">
      <c r="N161"/>
      <c r="O161" s="14"/>
      <c r="P161" s="49"/>
      <c r="U161"/>
      <c r="W161" s="49"/>
      <c r="X161"/>
    </row>
    <row r="162" spans="14:24" x14ac:dyDescent="0.25">
      <c r="N162"/>
      <c r="O162" s="14"/>
      <c r="P162" s="49"/>
      <c r="U162"/>
      <c r="W162" s="49"/>
      <c r="X162"/>
    </row>
    <row r="163" spans="14:24" x14ac:dyDescent="0.25">
      <c r="N163"/>
      <c r="O163" s="14"/>
      <c r="P163" s="49"/>
      <c r="U163"/>
      <c r="W163" s="49"/>
      <c r="X163"/>
    </row>
    <row r="164" spans="14:24" x14ac:dyDescent="0.25">
      <c r="N164"/>
      <c r="O164" s="14"/>
      <c r="P164" s="49"/>
      <c r="U164"/>
      <c r="W164" s="49"/>
      <c r="X164"/>
    </row>
    <row r="165" spans="14:24" x14ac:dyDescent="0.25">
      <c r="N165"/>
      <c r="O165" s="14"/>
      <c r="P165" s="49"/>
      <c r="U165"/>
      <c r="W165" s="49"/>
      <c r="X165"/>
    </row>
    <row r="166" spans="14:24" x14ac:dyDescent="0.25">
      <c r="N166"/>
      <c r="O166" s="14"/>
      <c r="P166" s="49"/>
      <c r="U166"/>
      <c r="W166" s="49"/>
      <c r="X166"/>
    </row>
    <row r="167" spans="14:24" x14ac:dyDescent="0.25">
      <c r="N167"/>
      <c r="O167" s="14"/>
      <c r="P167" s="49"/>
      <c r="U167"/>
      <c r="W167" s="49"/>
      <c r="X167"/>
    </row>
    <row r="168" spans="14:24" x14ac:dyDescent="0.25">
      <c r="N168"/>
      <c r="O168" s="14"/>
      <c r="P168" s="49"/>
      <c r="U168"/>
      <c r="W168" s="49"/>
      <c r="X168"/>
    </row>
    <row r="169" spans="14:24" x14ac:dyDescent="0.25">
      <c r="N169"/>
      <c r="O169" s="14"/>
      <c r="P169" s="49"/>
      <c r="U169"/>
      <c r="W169" s="49"/>
      <c r="X169"/>
    </row>
    <row r="170" spans="14:24" x14ac:dyDescent="0.25">
      <c r="N170"/>
      <c r="O170" s="14"/>
      <c r="P170" s="49"/>
      <c r="U170"/>
      <c r="W170" s="49"/>
      <c r="X170"/>
    </row>
    <row r="171" spans="14:24" x14ac:dyDescent="0.25">
      <c r="N171"/>
      <c r="O171" s="14"/>
      <c r="P171" s="49"/>
      <c r="U171"/>
      <c r="W171" s="49"/>
      <c r="X171"/>
    </row>
    <row r="172" spans="14:24" x14ac:dyDescent="0.25">
      <c r="N172"/>
      <c r="O172" s="14"/>
      <c r="P172" s="49"/>
      <c r="U172"/>
      <c r="W172" s="49"/>
      <c r="X172"/>
    </row>
    <row r="173" spans="14:24" x14ac:dyDescent="0.25">
      <c r="N173"/>
      <c r="O173" s="14"/>
      <c r="P173" s="49"/>
      <c r="U173"/>
      <c r="W173" s="49"/>
      <c r="X173"/>
    </row>
    <row r="174" spans="14:24" x14ac:dyDescent="0.25">
      <c r="N174"/>
      <c r="O174" s="14"/>
      <c r="P174" s="49"/>
      <c r="U174"/>
      <c r="W174" s="49"/>
      <c r="X174"/>
    </row>
    <row r="175" spans="14:24" x14ac:dyDescent="0.25">
      <c r="N175"/>
      <c r="O175" s="14"/>
      <c r="P175" s="49"/>
      <c r="U175"/>
      <c r="W175" s="49"/>
      <c r="X175"/>
    </row>
    <row r="176" spans="14:24" x14ac:dyDescent="0.25">
      <c r="N176"/>
      <c r="O176" s="14"/>
      <c r="P176" s="49"/>
      <c r="U176"/>
      <c r="W176" s="49"/>
      <c r="X176"/>
    </row>
    <row r="177" spans="14:24" x14ac:dyDescent="0.25">
      <c r="N177"/>
      <c r="O177" s="14"/>
      <c r="P177" s="49"/>
      <c r="U177"/>
      <c r="W177" s="49"/>
      <c r="X177"/>
    </row>
    <row r="178" spans="14:24" x14ac:dyDescent="0.25">
      <c r="N178"/>
      <c r="O178" s="14"/>
      <c r="P178" s="49"/>
      <c r="U178"/>
      <c r="W178" s="49"/>
      <c r="X178"/>
    </row>
    <row r="179" spans="14:24" x14ac:dyDescent="0.25">
      <c r="N179"/>
      <c r="O179" s="14"/>
      <c r="P179" s="49"/>
      <c r="U179"/>
      <c r="W179" s="49"/>
      <c r="X179"/>
    </row>
    <row r="180" spans="14:24" x14ac:dyDescent="0.25">
      <c r="N180"/>
      <c r="O180" s="14"/>
      <c r="P180" s="49"/>
      <c r="U180"/>
      <c r="W180" s="49"/>
      <c r="X180"/>
    </row>
    <row r="181" spans="14:24" x14ac:dyDescent="0.25">
      <c r="N181"/>
      <c r="O181" s="14"/>
      <c r="P181" s="49"/>
      <c r="U181"/>
      <c r="W181" s="49"/>
      <c r="X181"/>
    </row>
    <row r="182" spans="14:24" x14ac:dyDescent="0.25">
      <c r="N182"/>
      <c r="O182" s="14"/>
      <c r="P182" s="49"/>
      <c r="U182"/>
      <c r="W182" s="49"/>
      <c r="X182"/>
    </row>
    <row r="183" spans="14:24" x14ac:dyDescent="0.25">
      <c r="N183"/>
      <c r="O183" s="14"/>
      <c r="P183" s="49"/>
      <c r="U183"/>
      <c r="W183" s="49"/>
      <c r="X183"/>
    </row>
    <row r="184" spans="14:24" x14ac:dyDescent="0.25">
      <c r="N184"/>
      <c r="O184" s="14"/>
      <c r="P184" s="49"/>
      <c r="U184"/>
      <c r="W184" s="49"/>
      <c r="X184"/>
    </row>
    <row r="185" spans="14:24" x14ac:dyDescent="0.25">
      <c r="N185"/>
      <c r="O185" s="14"/>
      <c r="P185" s="49"/>
      <c r="U185"/>
      <c r="W185" s="49"/>
      <c r="X185"/>
    </row>
    <row r="186" spans="14:24" x14ac:dyDescent="0.25">
      <c r="N186"/>
      <c r="O186" s="14"/>
      <c r="P186" s="49"/>
      <c r="U186"/>
      <c r="W186" s="49"/>
      <c r="X186"/>
    </row>
    <row r="187" spans="14:24" x14ac:dyDescent="0.25">
      <c r="N187"/>
      <c r="O187" s="14"/>
      <c r="P187" s="49"/>
      <c r="U187"/>
      <c r="W187" s="49"/>
      <c r="X187"/>
    </row>
    <row r="188" spans="14:24" x14ac:dyDescent="0.25">
      <c r="N188"/>
      <c r="O188" s="14"/>
      <c r="P188" s="49"/>
      <c r="U188"/>
      <c r="W188" s="49"/>
      <c r="X188"/>
    </row>
    <row r="189" spans="14:24" x14ac:dyDescent="0.25">
      <c r="N189"/>
      <c r="O189" s="14"/>
      <c r="P189" s="49"/>
      <c r="U189"/>
      <c r="W189" s="49"/>
      <c r="X189"/>
    </row>
    <row r="190" spans="14:24" x14ac:dyDescent="0.25">
      <c r="N190"/>
      <c r="O190" s="14"/>
      <c r="P190" s="49"/>
      <c r="U190"/>
      <c r="W190" s="49"/>
      <c r="X190"/>
    </row>
    <row r="191" spans="14:24" x14ac:dyDescent="0.25">
      <c r="N191"/>
      <c r="O191" s="14"/>
      <c r="P191" s="49"/>
      <c r="U191"/>
      <c r="W191" s="49"/>
      <c r="X191"/>
    </row>
    <row r="192" spans="14:24" x14ac:dyDescent="0.25">
      <c r="N192"/>
      <c r="O192" s="14"/>
      <c r="P192" s="49"/>
      <c r="U192"/>
      <c r="W192" s="49"/>
      <c r="X192"/>
    </row>
    <row r="193" spans="14:24" x14ac:dyDescent="0.25">
      <c r="N193"/>
      <c r="O193" s="14"/>
      <c r="P193" s="49"/>
      <c r="U193"/>
      <c r="W193" s="49"/>
      <c r="X193"/>
    </row>
    <row r="194" spans="14:24" x14ac:dyDescent="0.25">
      <c r="N194"/>
      <c r="O194" s="14"/>
      <c r="P194" s="49"/>
      <c r="U194"/>
      <c r="W194" s="49"/>
      <c r="X194"/>
    </row>
    <row r="195" spans="14:24" x14ac:dyDescent="0.25">
      <c r="N195"/>
      <c r="O195" s="14"/>
      <c r="P195" s="49"/>
      <c r="U195"/>
      <c r="W195" s="49"/>
      <c r="X195"/>
    </row>
    <row r="196" spans="14:24" x14ac:dyDescent="0.25">
      <c r="N196"/>
      <c r="O196" s="14"/>
      <c r="P196" s="49"/>
      <c r="U196"/>
      <c r="W196" s="49"/>
      <c r="X196"/>
    </row>
    <row r="197" spans="14:24" x14ac:dyDescent="0.25">
      <c r="N197"/>
      <c r="O197" s="14"/>
      <c r="P197" s="49"/>
      <c r="U197"/>
      <c r="W197" s="49"/>
      <c r="X197"/>
    </row>
    <row r="198" spans="14:24" x14ac:dyDescent="0.25">
      <c r="N198"/>
      <c r="O198" s="14"/>
      <c r="P198" s="49"/>
      <c r="U198"/>
      <c r="W198" s="49"/>
      <c r="X198"/>
    </row>
    <row r="199" spans="14:24" x14ac:dyDescent="0.25">
      <c r="N199"/>
      <c r="O199" s="14"/>
      <c r="P199" s="49"/>
      <c r="U199"/>
      <c r="W199" s="49"/>
      <c r="X199"/>
    </row>
  </sheetData>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82"/>
  <sheetViews>
    <sheetView workbookViewId="0">
      <selection activeCell="D70" sqref="D70"/>
    </sheetView>
  </sheetViews>
  <sheetFormatPr defaultRowHeight="15" x14ac:dyDescent="0.25"/>
  <cols>
    <col min="1" max="1" width="28.140625" customWidth="1"/>
    <col min="2" max="2" width="16.85546875" customWidth="1"/>
    <col min="3" max="3" width="19.140625" style="8" customWidth="1"/>
    <col min="4" max="4" width="39.85546875" customWidth="1"/>
    <col min="5" max="5" width="29.7109375" customWidth="1"/>
    <col min="6" max="6" width="33" customWidth="1"/>
    <col min="7" max="7" width="30" customWidth="1"/>
    <col min="8" max="8" width="34.28515625" customWidth="1"/>
    <col min="9" max="9" width="10.5703125" bestFit="1" customWidth="1"/>
  </cols>
  <sheetData>
    <row r="1" spans="1:10" s="64" customFormat="1" x14ac:dyDescent="0.25">
      <c r="A1" s="64" t="s">
        <v>423</v>
      </c>
      <c r="C1" s="8"/>
    </row>
    <row r="2" spans="1:10" ht="15.75" x14ac:dyDescent="0.25">
      <c r="A2" s="3" t="s">
        <v>411</v>
      </c>
      <c r="B2" s="3" t="s">
        <v>216</v>
      </c>
      <c r="C2" s="36" t="s">
        <v>217</v>
      </c>
      <c r="D2" s="21" t="s">
        <v>218</v>
      </c>
      <c r="E2" s="21" t="s">
        <v>219</v>
      </c>
      <c r="F2" s="21" t="s">
        <v>220</v>
      </c>
      <c r="G2" s="21" t="s">
        <v>221</v>
      </c>
      <c r="H2" s="21" t="s">
        <v>222</v>
      </c>
      <c r="I2" s="16" t="s">
        <v>415</v>
      </c>
      <c r="J2" s="16" t="s">
        <v>416</v>
      </c>
    </row>
    <row r="3" spans="1:10" x14ac:dyDescent="0.25">
      <c r="A3" s="14" t="s">
        <v>401</v>
      </c>
      <c r="B3" s="14" t="s">
        <v>223</v>
      </c>
      <c r="C3" s="37">
        <v>4056</v>
      </c>
      <c r="D3" s="30">
        <v>118034307.25</v>
      </c>
      <c r="E3" s="30">
        <v>70201453.829999998</v>
      </c>
      <c r="F3" s="30">
        <v>5271087.18</v>
      </c>
      <c r="G3" s="30">
        <v>6103852.0999999996</v>
      </c>
      <c r="H3" s="30">
        <v>1973326.87</v>
      </c>
      <c r="I3" s="22">
        <v>2015</v>
      </c>
      <c r="J3" s="23">
        <v>1</v>
      </c>
    </row>
    <row r="4" spans="1:10" ht="15.75" x14ac:dyDescent="0.25">
      <c r="A4" s="15" t="s">
        <v>401</v>
      </c>
      <c r="B4" s="14" t="s">
        <v>223</v>
      </c>
      <c r="C4" s="37">
        <v>4184</v>
      </c>
      <c r="D4" s="30">
        <v>174206857.84999999</v>
      </c>
      <c r="E4" s="30">
        <v>124856961.79000001</v>
      </c>
      <c r="F4" s="30">
        <v>9550829.0999999996</v>
      </c>
      <c r="G4" s="30">
        <v>9496116.9800000004</v>
      </c>
      <c r="H4" s="30">
        <v>371027.20000000001</v>
      </c>
      <c r="I4" s="22">
        <v>2015</v>
      </c>
      <c r="J4" s="17">
        <v>2</v>
      </c>
    </row>
    <row r="5" spans="1:10" x14ac:dyDescent="0.25">
      <c r="A5" s="14" t="s">
        <v>401</v>
      </c>
      <c r="B5" s="14" t="s">
        <v>223</v>
      </c>
      <c r="C5" s="37">
        <v>3969</v>
      </c>
      <c r="D5" s="30">
        <v>142495312.18000001</v>
      </c>
      <c r="E5" s="30">
        <v>94224236.569999993</v>
      </c>
      <c r="F5" s="30">
        <v>7037274.5199999996</v>
      </c>
      <c r="G5" s="30">
        <v>7706931.8300000001</v>
      </c>
      <c r="H5" s="30">
        <v>299961.24</v>
      </c>
      <c r="I5" s="22">
        <v>2015</v>
      </c>
      <c r="J5" s="24">
        <v>3</v>
      </c>
    </row>
    <row r="6" spans="1:10" x14ac:dyDescent="0.25">
      <c r="A6" s="14" t="s">
        <v>401</v>
      </c>
      <c r="B6" s="14" t="s">
        <v>223</v>
      </c>
      <c r="C6" s="38">
        <v>4205</v>
      </c>
      <c r="D6" s="30">
        <v>142680227.84</v>
      </c>
      <c r="E6" s="30">
        <v>93404490.680000007</v>
      </c>
      <c r="F6" s="30">
        <v>7041893.7599999998</v>
      </c>
      <c r="G6" s="30">
        <v>3727271.24</v>
      </c>
      <c r="H6" s="30">
        <v>2148872.38</v>
      </c>
      <c r="I6" s="22">
        <v>2015</v>
      </c>
      <c r="J6" s="24">
        <v>4</v>
      </c>
    </row>
    <row r="7" spans="1:10" x14ac:dyDescent="0.25">
      <c r="A7" s="14"/>
      <c r="B7" s="14"/>
      <c r="C7" s="38"/>
      <c r="D7" s="26">
        <f>SUM(D3:D6)</f>
        <v>577416705.12</v>
      </c>
      <c r="E7" s="26">
        <f t="shared" ref="E7:H7" si="0">SUM(E3:E6)</f>
        <v>382687142.87</v>
      </c>
      <c r="F7" s="26">
        <f t="shared" si="0"/>
        <v>28901084.559999995</v>
      </c>
      <c r="G7" s="26">
        <f t="shared" si="0"/>
        <v>27034172.149999999</v>
      </c>
      <c r="H7" s="26">
        <f t="shared" si="0"/>
        <v>4793187.6900000004</v>
      </c>
      <c r="I7" s="22"/>
      <c r="J7" s="22"/>
    </row>
    <row r="8" spans="1:10" x14ac:dyDescent="0.25">
      <c r="A8" s="14"/>
      <c r="B8" s="14"/>
      <c r="C8" s="38"/>
      <c r="D8" s="30"/>
      <c r="E8" s="30"/>
      <c r="F8" s="30"/>
      <c r="G8" s="30"/>
      <c r="H8" s="30"/>
      <c r="I8" s="22"/>
      <c r="J8" s="22"/>
    </row>
    <row r="9" spans="1:10" x14ac:dyDescent="0.25">
      <c r="A9" s="14" t="s">
        <v>224</v>
      </c>
      <c r="B9" s="14" t="s">
        <v>223</v>
      </c>
      <c r="C9" s="37">
        <v>6471</v>
      </c>
      <c r="D9" s="30">
        <v>539157631.17999995</v>
      </c>
      <c r="E9" s="30">
        <v>291400192.63999999</v>
      </c>
      <c r="F9" s="30">
        <v>22162649.510000002</v>
      </c>
      <c r="G9" s="30">
        <v>20814971.969999999</v>
      </c>
      <c r="H9" s="30">
        <v>9016574.4000000004</v>
      </c>
      <c r="I9" s="22">
        <v>2015</v>
      </c>
      <c r="J9" s="23">
        <v>1</v>
      </c>
    </row>
    <row r="10" spans="1:10" ht="15.75" x14ac:dyDescent="0.25">
      <c r="A10" s="14" t="s">
        <v>224</v>
      </c>
      <c r="B10" s="14" t="s">
        <v>223</v>
      </c>
      <c r="C10" s="37">
        <v>6862</v>
      </c>
      <c r="D10" s="30">
        <v>567040471</v>
      </c>
      <c r="E10" s="30">
        <v>289093370.75999999</v>
      </c>
      <c r="F10" s="30">
        <v>22023665.09</v>
      </c>
      <c r="G10" s="30">
        <v>34094801.579999998</v>
      </c>
      <c r="H10" s="30">
        <v>1212098.77</v>
      </c>
      <c r="I10" s="22">
        <v>2015</v>
      </c>
      <c r="J10" s="17">
        <v>2</v>
      </c>
    </row>
    <row r="11" spans="1:10" x14ac:dyDescent="0.25">
      <c r="A11" s="14" t="s">
        <v>224</v>
      </c>
      <c r="B11" s="14" t="s">
        <v>223</v>
      </c>
      <c r="C11" s="37">
        <v>6689</v>
      </c>
      <c r="D11" s="30">
        <v>605412749.03999996</v>
      </c>
      <c r="E11" s="30">
        <v>307044806.51999998</v>
      </c>
      <c r="F11" s="30">
        <v>23290766.09</v>
      </c>
      <c r="G11" s="30">
        <v>33881764.450000003</v>
      </c>
      <c r="H11" s="30">
        <v>1204560.96</v>
      </c>
      <c r="I11" s="22">
        <v>2015</v>
      </c>
      <c r="J11" s="24">
        <v>3</v>
      </c>
    </row>
    <row r="12" spans="1:10" x14ac:dyDescent="0.25">
      <c r="A12" s="14" t="s">
        <v>224</v>
      </c>
      <c r="B12" s="14" t="s">
        <v>223</v>
      </c>
      <c r="C12" s="38">
        <v>7250</v>
      </c>
      <c r="D12" s="30">
        <v>545832978.09000003</v>
      </c>
      <c r="E12" s="30">
        <v>314269349.67000002</v>
      </c>
      <c r="F12" s="30">
        <v>24104686.260000002</v>
      </c>
      <c r="G12" s="30">
        <v>18030412.489999998</v>
      </c>
      <c r="H12" s="30">
        <v>9824483.4199999999</v>
      </c>
      <c r="I12" s="22">
        <v>2015</v>
      </c>
      <c r="J12" s="24">
        <v>4</v>
      </c>
    </row>
    <row r="13" spans="1:10" x14ac:dyDescent="0.25">
      <c r="A13" s="14"/>
      <c r="B13" s="14"/>
      <c r="C13" s="38"/>
      <c r="D13" s="26">
        <f>SUM(D9:D12)</f>
        <v>2257443829.3099999</v>
      </c>
      <c r="E13" s="26">
        <f t="shared" ref="E13:H13" si="1">SUM(E9:E12)</f>
        <v>1201807719.5899999</v>
      </c>
      <c r="F13" s="26">
        <f t="shared" si="1"/>
        <v>91581766.950000003</v>
      </c>
      <c r="G13" s="26">
        <f t="shared" si="1"/>
        <v>106821950.48999999</v>
      </c>
      <c r="H13" s="26">
        <f t="shared" si="1"/>
        <v>21257717.549999997</v>
      </c>
      <c r="I13" s="22"/>
      <c r="J13" s="22"/>
    </row>
    <row r="14" spans="1:10" x14ac:dyDescent="0.25">
      <c r="A14" s="14"/>
      <c r="B14" s="14"/>
      <c r="C14" s="38"/>
      <c r="D14" s="30"/>
      <c r="E14" s="30"/>
      <c r="F14" s="30"/>
      <c r="G14" s="30"/>
      <c r="H14" s="30"/>
      <c r="I14" s="22"/>
      <c r="J14" s="22"/>
    </row>
    <row r="15" spans="1:10" x14ac:dyDescent="0.25">
      <c r="A15" s="14" t="s">
        <v>402</v>
      </c>
      <c r="B15" s="14" t="s">
        <v>223</v>
      </c>
      <c r="C15" s="37">
        <v>17208</v>
      </c>
      <c r="D15" s="30">
        <v>1869446962.96</v>
      </c>
      <c r="E15" s="30">
        <v>913434654.40999997</v>
      </c>
      <c r="F15" s="30">
        <v>64292052.420000002</v>
      </c>
      <c r="G15" s="30">
        <v>55347717.649999999</v>
      </c>
      <c r="H15" s="30">
        <v>22924941.449999999</v>
      </c>
      <c r="I15" s="22">
        <v>2015</v>
      </c>
      <c r="J15" s="23">
        <v>1</v>
      </c>
    </row>
    <row r="16" spans="1:10" ht="15.75" x14ac:dyDescent="0.25">
      <c r="A16" s="14" t="s">
        <v>402</v>
      </c>
      <c r="B16" s="14" t="s">
        <v>223</v>
      </c>
      <c r="C16" s="37">
        <v>18616</v>
      </c>
      <c r="D16" s="30">
        <v>1806277795.96</v>
      </c>
      <c r="E16" s="30">
        <v>874331438.63999999</v>
      </c>
      <c r="F16" s="30">
        <v>62336774.170000002</v>
      </c>
      <c r="G16" s="30">
        <v>92094591</v>
      </c>
      <c r="H16" s="30">
        <v>2845664.28</v>
      </c>
      <c r="I16" s="22">
        <v>2015</v>
      </c>
      <c r="J16" s="17">
        <v>2</v>
      </c>
    </row>
    <row r="17" spans="1:10" x14ac:dyDescent="0.25">
      <c r="A17" s="14" t="s">
        <v>402</v>
      </c>
      <c r="B17" s="14" t="s">
        <v>223</v>
      </c>
      <c r="C17" s="37">
        <v>17990</v>
      </c>
      <c r="D17" s="30">
        <v>1849282361.49</v>
      </c>
      <c r="E17" s="30">
        <v>881004746.39999998</v>
      </c>
      <c r="F17" s="30">
        <v>62558450.380000003</v>
      </c>
      <c r="G17" s="30">
        <v>75915668.349999994</v>
      </c>
      <c r="H17" s="30">
        <v>2389653.06</v>
      </c>
      <c r="I17" s="22">
        <v>2015</v>
      </c>
      <c r="J17" s="24">
        <v>3</v>
      </c>
    </row>
    <row r="18" spans="1:10" x14ac:dyDescent="0.25">
      <c r="A18" s="14" t="s">
        <v>402</v>
      </c>
      <c r="B18" s="14" t="s">
        <v>223</v>
      </c>
      <c r="C18" s="38">
        <v>18720</v>
      </c>
      <c r="D18" s="30">
        <v>1785129305</v>
      </c>
      <c r="E18" s="30">
        <v>912622439.79999995</v>
      </c>
      <c r="F18" s="30">
        <v>64545540.780000001</v>
      </c>
      <c r="G18" s="30">
        <v>41673005.310000002</v>
      </c>
      <c r="H18" s="30">
        <v>25996172.850000001</v>
      </c>
      <c r="I18" s="22">
        <v>2015</v>
      </c>
      <c r="J18" s="24">
        <v>4</v>
      </c>
    </row>
    <row r="19" spans="1:10" x14ac:dyDescent="0.25">
      <c r="C19" s="38"/>
      <c r="D19" s="26">
        <f>SUM(D15:D18)</f>
        <v>7310136425.4099998</v>
      </c>
      <c r="E19" s="26">
        <f t="shared" ref="E19:H19" si="2">SUM(E15:E18)</f>
        <v>3581393279.25</v>
      </c>
      <c r="F19" s="26">
        <f t="shared" si="2"/>
        <v>253732817.75</v>
      </c>
      <c r="G19" s="26">
        <f t="shared" si="2"/>
        <v>265030982.31</v>
      </c>
      <c r="H19" s="26">
        <f t="shared" si="2"/>
        <v>54156431.640000001</v>
      </c>
      <c r="I19" s="22"/>
      <c r="J19" s="22"/>
    </row>
    <row r="20" spans="1:10" x14ac:dyDescent="0.25">
      <c r="C20" s="38"/>
      <c r="D20" s="30"/>
      <c r="E20" s="30"/>
      <c r="F20" s="30"/>
      <c r="G20" s="30"/>
      <c r="H20" s="30"/>
      <c r="I20" s="22"/>
      <c r="J20" s="22"/>
    </row>
    <row r="21" spans="1:10" x14ac:dyDescent="0.25">
      <c r="A21" t="s">
        <v>401</v>
      </c>
      <c r="B21" t="s">
        <v>223</v>
      </c>
      <c r="C21" s="25">
        <v>3241</v>
      </c>
      <c r="D21" s="26">
        <v>106009188.72</v>
      </c>
      <c r="E21" s="26">
        <v>64292266.079999998</v>
      </c>
      <c r="F21" s="26">
        <v>4855430.59</v>
      </c>
      <c r="G21" s="26">
        <v>277528.34000000003</v>
      </c>
      <c r="H21" s="26">
        <v>6932167.1900000004</v>
      </c>
      <c r="I21" s="27">
        <v>2014</v>
      </c>
      <c r="J21" s="23">
        <v>1</v>
      </c>
    </row>
    <row r="22" spans="1:10" ht="15.75" x14ac:dyDescent="0.25">
      <c r="A22" s="15" t="s">
        <v>401</v>
      </c>
      <c r="B22" s="13" t="s">
        <v>223</v>
      </c>
      <c r="C22" s="19">
        <v>3719</v>
      </c>
      <c r="D22" s="20">
        <v>129712482.70990001</v>
      </c>
      <c r="E22" s="20">
        <v>80674244.579899997</v>
      </c>
      <c r="F22" s="20">
        <v>6062668.6500000004</v>
      </c>
      <c r="G22" s="20">
        <v>296658.21000000002</v>
      </c>
      <c r="H22" s="20">
        <v>7432293.7999999998</v>
      </c>
      <c r="I22" s="27">
        <v>2014</v>
      </c>
      <c r="J22" s="17">
        <v>2</v>
      </c>
    </row>
    <row r="23" spans="1:10" s="13" customFormat="1" x14ac:dyDescent="0.25">
      <c r="A23" s="13" t="s">
        <v>401</v>
      </c>
      <c r="B23" s="13" t="s">
        <v>223</v>
      </c>
      <c r="C23" s="28">
        <v>3715</v>
      </c>
      <c r="D23" s="29">
        <v>132783693.48999999</v>
      </c>
      <c r="E23" s="29">
        <v>84114332.390000001</v>
      </c>
      <c r="F23" s="29">
        <v>6352972.9500000002</v>
      </c>
      <c r="G23" s="29">
        <v>311593.84000000003</v>
      </c>
      <c r="H23" s="29">
        <v>8010206.0599999996</v>
      </c>
      <c r="I23" s="27">
        <v>2014</v>
      </c>
      <c r="J23" s="24">
        <v>3</v>
      </c>
    </row>
    <row r="24" spans="1:10" x14ac:dyDescent="0.25">
      <c r="A24" s="13" t="s">
        <v>401</v>
      </c>
      <c r="B24" s="13" t="s">
        <v>223</v>
      </c>
      <c r="C24" s="25">
        <v>3846</v>
      </c>
      <c r="D24" s="29">
        <v>146334592.93000001</v>
      </c>
      <c r="E24" s="29">
        <v>95968233.579999998</v>
      </c>
      <c r="F24" s="29">
        <v>7272007.8499999996</v>
      </c>
      <c r="G24" s="29">
        <v>245734.61</v>
      </c>
      <c r="H24" s="29">
        <v>6337437.3499999996</v>
      </c>
      <c r="I24" s="27">
        <v>2014</v>
      </c>
      <c r="J24" s="24">
        <v>4</v>
      </c>
    </row>
    <row r="25" spans="1:10" x14ac:dyDescent="0.25">
      <c r="C25" s="28"/>
      <c r="D25" s="26">
        <f>SUM(D21:D24)</f>
        <v>514839957.84990001</v>
      </c>
      <c r="E25" s="26">
        <f t="shared" ref="E25:H25" si="3">SUM(E21:E24)</f>
        <v>325049076.62989998</v>
      </c>
      <c r="F25" s="26">
        <f t="shared" si="3"/>
        <v>24543080.039999999</v>
      </c>
      <c r="G25" s="26">
        <f t="shared" si="3"/>
        <v>1131515</v>
      </c>
      <c r="H25" s="26">
        <f t="shared" si="3"/>
        <v>28712104.399999999</v>
      </c>
      <c r="I25" s="22"/>
      <c r="J25" s="22"/>
    </row>
    <row r="26" spans="1:10" x14ac:dyDescent="0.25">
      <c r="C26" s="28"/>
      <c r="D26" s="26"/>
      <c r="E26" s="26"/>
      <c r="F26" s="26"/>
      <c r="G26" s="26"/>
      <c r="H26" s="26"/>
      <c r="I26" s="22"/>
      <c r="J26" s="22"/>
    </row>
    <row r="27" spans="1:10" s="13" customFormat="1" x14ac:dyDescent="0.25">
      <c r="A27" s="13" t="s">
        <v>224</v>
      </c>
      <c r="B27" s="13" t="s">
        <v>223</v>
      </c>
      <c r="C27" s="25">
        <v>5593</v>
      </c>
      <c r="D27" s="44">
        <v>599643035.66999996</v>
      </c>
      <c r="E27" s="44">
        <v>282983046.70999998</v>
      </c>
      <c r="F27" s="44">
        <v>20984677.120000001</v>
      </c>
      <c r="G27" s="44">
        <v>1068783.74</v>
      </c>
      <c r="H27" s="44">
        <v>30310946.34</v>
      </c>
      <c r="I27" s="27">
        <v>2014</v>
      </c>
      <c r="J27" s="23">
        <v>1</v>
      </c>
    </row>
    <row r="28" spans="1:10" ht="15.75" x14ac:dyDescent="0.25">
      <c r="A28" s="13" t="s">
        <v>224</v>
      </c>
      <c r="B28" s="13" t="s">
        <v>223</v>
      </c>
      <c r="C28" s="19">
        <v>6155</v>
      </c>
      <c r="D28" s="20">
        <v>543875866.97930002</v>
      </c>
      <c r="E28" s="20">
        <v>224383319.88929999</v>
      </c>
      <c r="F28" s="20">
        <v>16459506.07</v>
      </c>
      <c r="G28" s="20">
        <v>1122960.22</v>
      </c>
      <c r="H28" s="20">
        <v>31530994.07</v>
      </c>
      <c r="I28" s="27">
        <v>2014</v>
      </c>
      <c r="J28" s="17">
        <v>2</v>
      </c>
    </row>
    <row r="29" spans="1:10" s="13" customFormat="1" x14ac:dyDescent="0.25">
      <c r="A29" s="13" t="s">
        <v>224</v>
      </c>
      <c r="B29" s="13" t="s">
        <v>223</v>
      </c>
      <c r="C29" s="28">
        <v>6308</v>
      </c>
      <c r="D29" s="29">
        <v>567826412.96000004</v>
      </c>
      <c r="E29" s="29">
        <v>289075549.83999997</v>
      </c>
      <c r="F29" s="29">
        <v>22063058.050000001</v>
      </c>
      <c r="G29" s="29">
        <v>1102915.58</v>
      </c>
      <c r="H29" s="29">
        <v>31605645.449999999</v>
      </c>
      <c r="I29" s="27">
        <v>2014</v>
      </c>
      <c r="J29" s="24">
        <v>3</v>
      </c>
    </row>
    <row r="30" spans="1:10" s="13" customFormat="1" x14ac:dyDescent="0.25">
      <c r="A30" s="13" t="s">
        <v>224</v>
      </c>
      <c r="B30" s="13" t="s">
        <v>223</v>
      </c>
      <c r="C30" s="25">
        <v>6647</v>
      </c>
      <c r="D30" s="29">
        <v>694306933.45000005</v>
      </c>
      <c r="E30" s="29">
        <v>303944868.87</v>
      </c>
      <c r="F30" s="29">
        <v>23207147.25</v>
      </c>
      <c r="G30" s="29">
        <v>1339719.19</v>
      </c>
      <c r="H30" s="29">
        <v>37232486.259999998</v>
      </c>
      <c r="I30" s="27">
        <v>2014</v>
      </c>
      <c r="J30" s="24">
        <v>4</v>
      </c>
    </row>
    <row r="31" spans="1:10" x14ac:dyDescent="0.25">
      <c r="C31" s="28"/>
      <c r="D31" s="26">
        <f t="shared" ref="D31:H31" si="4">SUM(D27:D30)</f>
        <v>2405652249.0593004</v>
      </c>
      <c r="E31" s="26">
        <f t="shared" si="4"/>
        <v>1100386785.3092999</v>
      </c>
      <c r="F31" s="26">
        <f t="shared" si="4"/>
        <v>82714388.489999995</v>
      </c>
      <c r="G31" s="26">
        <f t="shared" si="4"/>
        <v>4634378.7300000004</v>
      </c>
      <c r="H31" s="26">
        <f t="shared" si="4"/>
        <v>130680072.12</v>
      </c>
      <c r="I31" s="22"/>
      <c r="J31" s="22"/>
    </row>
    <row r="32" spans="1:10" x14ac:dyDescent="0.25">
      <c r="C32" s="28"/>
      <c r="D32" s="26"/>
      <c r="E32" s="26"/>
      <c r="F32" s="26"/>
      <c r="G32" s="26"/>
      <c r="H32" s="26"/>
      <c r="I32" s="22"/>
      <c r="J32" s="22"/>
    </row>
    <row r="33" spans="1:10" s="13" customFormat="1" x14ac:dyDescent="0.25">
      <c r="A33" s="13" t="s">
        <v>402</v>
      </c>
      <c r="B33" s="13" t="s">
        <v>223</v>
      </c>
      <c r="C33" s="25">
        <v>14895</v>
      </c>
      <c r="D33" s="44">
        <v>1442122507.5999999</v>
      </c>
      <c r="E33" s="44">
        <v>785308129</v>
      </c>
      <c r="F33" s="44">
        <v>52834347.57</v>
      </c>
      <c r="G33" s="44">
        <v>2332130.79</v>
      </c>
      <c r="H33" s="44">
        <v>71816523.799999997</v>
      </c>
      <c r="I33" s="27">
        <v>2014</v>
      </c>
      <c r="J33" s="23">
        <v>1</v>
      </c>
    </row>
    <row r="34" spans="1:10" ht="15.75" x14ac:dyDescent="0.25">
      <c r="A34" s="13" t="s">
        <v>402</v>
      </c>
      <c r="B34" s="13" t="s">
        <v>223</v>
      </c>
      <c r="C34" s="19">
        <v>16285</v>
      </c>
      <c r="D34" s="20">
        <v>2306075915.6752009</v>
      </c>
      <c r="E34" s="20">
        <v>834248697.18519998</v>
      </c>
      <c r="F34" s="20">
        <v>56218803</v>
      </c>
      <c r="G34" s="20">
        <v>2032699.85</v>
      </c>
      <c r="H34" s="20">
        <v>64122801.859999999</v>
      </c>
      <c r="I34" s="27">
        <v>2014</v>
      </c>
      <c r="J34" s="17">
        <v>2</v>
      </c>
    </row>
    <row r="35" spans="1:10" s="13" customFormat="1" x14ac:dyDescent="0.25">
      <c r="A35" s="13" t="s">
        <v>402</v>
      </c>
      <c r="B35" s="13" t="s">
        <v>223</v>
      </c>
      <c r="C35" s="28">
        <v>16796</v>
      </c>
      <c r="D35" s="29">
        <v>1871731569.21</v>
      </c>
      <c r="E35" s="29">
        <v>913708449.59000003</v>
      </c>
      <c r="F35" s="29">
        <v>63613076.740000002</v>
      </c>
      <c r="G35" s="29">
        <v>2606612.34</v>
      </c>
      <c r="H35" s="29">
        <v>83635017.090000004</v>
      </c>
      <c r="I35" s="27">
        <v>2014</v>
      </c>
      <c r="J35" s="24">
        <v>3</v>
      </c>
    </row>
    <row r="36" spans="1:10" s="13" customFormat="1" x14ac:dyDescent="0.25">
      <c r="A36" s="13" t="s">
        <v>402</v>
      </c>
      <c r="B36" s="13" t="s">
        <v>223</v>
      </c>
      <c r="C36" s="25">
        <v>17767</v>
      </c>
      <c r="D36" s="29">
        <v>2139372957.1800001</v>
      </c>
      <c r="E36" s="29">
        <v>916504967.94000006</v>
      </c>
      <c r="F36" s="29">
        <v>63977269.609999999</v>
      </c>
      <c r="G36" s="29">
        <v>2144724.13</v>
      </c>
      <c r="H36" s="29">
        <v>70444860.109999999</v>
      </c>
      <c r="I36" s="27">
        <v>2014</v>
      </c>
      <c r="J36" s="24">
        <v>4</v>
      </c>
    </row>
    <row r="37" spans="1:10" x14ac:dyDescent="0.25">
      <c r="C37" s="28"/>
      <c r="D37" s="26">
        <f t="shared" ref="D37:H37" si="5">SUM(D33:D36)</f>
        <v>7759302949.6652012</v>
      </c>
      <c r="E37" s="26">
        <f t="shared" si="5"/>
        <v>3449770243.7151999</v>
      </c>
      <c r="F37" s="26">
        <f t="shared" si="5"/>
        <v>236643496.92000002</v>
      </c>
      <c r="G37" s="26">
        <f t="shared" si="5"/>
        <v>9116167.1099999994</v>
      </c>
      <c r="H37" s="26">
        <f t="shared" si="5"/>
        <v>290019202.86000001</v>
      </c>
      <c r="I37" s="22"/>
      <c r="J37" s="22"/>
    </row>
    <row r="38" spans="1:10" x14ac:dyDescent="0.25">
      <c r="C38" s="38"/>
      <c r="D38" s="30"/>
      <c r="E38" s="30"/>
      <c r="F38" s="30"/>
      <c r="G38" s="30"/>
      <c r="H38" s="30"/>
      <c r="I38" s="22"/>
      <c r="J38" s="22"/>
    </row>
    <row r="39" spans="1:10" ht="15.75" x14ac:dyDescent="0.25">
      <c r="A39" s="14" t="s">
        <v>401</v>
      </c>
      <c r="B39" s="14" t="s">
        <v>223</v>
      </c>
      <c r="C39" s="18">
        <v>4027</v>
      </c>
      <c r="D39" s="31">
        <v>127352137.62360001</v>
      </c>
      <c r="E39" s="31">
        <v>72960579.8336</v>
      </c>
      <c r="F39" s="31">
        <v>5637793.5499999998</v>
      </c>
      <c r="G39" s="31">
        <v>286006.19</v>
      </c>
      <c r="H39" s="31">
        <v>7127183.9699999997</v>
      </c>
      <c r="I39" s="27">
        <v>2013</v>
      </c>
      <c r="J39" s="23">
        <v>1</v>
      </c>
    </row>
    <row r="40" spans="1:10" ht="15.75" x14ac:dyDescent="0.25">
      <c r="A40" s="15" t="s">
        <v>401</v>
      </c>
      <c r="B40" s="14" t="s">
        <v>223</v>
      </c>
      <c r="C40" s="39">
        <v>3725</v>
      </c>
      <c r="D40" s="32">
        <v>126395324.32089999</v>
      </c>
      <c r="E40" s="32">
        <v>74098527.150900006</v>
      </c>
      <c r="F40" s="32">
        <v>5667033.21</v>
      </c>
      <c r="G40" s="33">
        <v>285751.90000000002</v>
      </c>
      <c r="H40" s="33">
        <v>7128764.3200000003</v>
      </c>
      <c r="I40" s="27">
        <v>2013</v>
      </c>
      <c r="J40" s="17">
        <v>2</v>
      </c>
    </row>
    <row r="41" spans="1:10" x14ac:dyDescent="0.25">
      <c r="A41" s="14" t="s">
        <v>401</v>
      </c>
      <c r="B41" s="14" t="s">
        <v>223</v>
      </c>
      <c r="C41" s="40">
        <v>3807</v>
      </c>
      <c r="D41" s="30">
        <v>144335836.76570001</v>
      </c>
      <c r="E41" s="30">
        <v>89101372.275699988</v>
      </c>
      <c r="F41" s="30">
        <v>6806666.6500000004</v>
      </c>
      <c r="G41" s="30">
        <v>300380.3</v>
      </c>
      <c r="H41" s="30">
        <v>7484517.3100000005</v>
      </c>
      <c r="I41" s="27">
        <v>2013</v>
      </c>
      <c r="J41" s="24">
        <v>3</v>
      </c>
    </row>
    <row r="42" spans="1:10" x14ac:dyDescent="0.25">
      <c r="A42" s="14" t="s">
        <v>401</v>
      </c>
      <c r="B42" s="14" t="s">
        <v>223</v>
      </c>
      <c r="C42" s="37">
        <v>3697</v>
      </c>
      <c r="D42" s="30">
        <v>138592721</v>
      </c>
      <c r="E42" s="30">
        <v>81117851.790000007</v>
      </c>
      <c r="F42" s="30">
        <v>6264977.4900000002</v>
      </c>
      <c r="G42" s="30">
        <v>313675.59999999998</v>
      </c>
      <c r="H42" s="30">
        <v>7794208.4299999997</v>
      </c>
      <c r="I42" s="27">
        <v>2013</v>
      </c>
      <c r="J42" s="24">
        <v>4</v>
      </c>
    </row>
    <row r="43" spans="1:10" x14ac:dyDescent="0.25">
      <c r="A43" s="14"/>
      <c r="B43" s="14"/>
      <c r="C43" s="38"/>
      <c r="D43" s="26">
        <f t="shared" ref="D43:H43" si="6">SUM(D39:D42)</f>
        <v>536676019.71020001</v>
      </c>
      <c r="E43" s="26">
        <f t="shared" si="6"/>
        <v>317278331.05019999</v>
      </c>
      <c r="F43" s="26">
        <f t="shared" si="6"/>
        <v>24376470.899999999</v>
      </c>
      <c r="G43" s="26">
        <f t="shared" si="6"/>
        <v>1185813.9900000002</v>
      </c>
      <c r="H43" s="26">
        <f t="shared" si="6"/>
        <v>29534674.030000001</v>
      </c>
      <c r="I43" s="22"/>
      <c r="J43" s="22"/>
    </row>
    <row r="44" spans="1:10" x14ac:dyDescent="0.25">
      <c r="A44" s="14"/>
      <c r="B44" s="14"/>
      <c r="C44" s="38"/>
      <c r="D44" s="30"/>
      <c r="E44" s="30"/>
      <c r="F44" s="30"/>
      <c r="G44" s="30"/>
      <c r="H44" s="30"/>
      <c r="I44" s="22"/>
      <c r="J44" s="22"/>
    </row>
    <row r="45" spans="1:10" ht="15.75" x14ac:dyDescent="0.25">
      <c r="A45" s="14" t="s">
        <v>224</v>
      </c>
      <c r="B45" s="14" t="s">
        <v>223</v>
      </c>
      <c r="C45" s="18">
        <v>6489</v>
      </c>
      <c r="D45" s="31">
        <v>597625713.45959997</v>
      </c>
      <c r="E45" s="31">
        <v>277498873.28960001</v>
      </c>
      <c r="F45" s="31">
        <v>21221788.670000002</v>
      </c>
      <c r="G45" s="31">
        <v>1078540.33</v>
      </c>
      <c r="H45" s="31">
        <v>30426928.23</v>
      </c>
      <c r="I45" s="27">
        <v>2013</v>
      </c>
      <c r="J45" s="23">
        <v>1</v>
      </c>
    </row>
    <row r="46" spans="1:10" ht="15.75" x14ac:dyDescent="0.25">
      <c r="A46" s="14" t="s">
        <v>224</v>
      </c>
      <c r="B46" s="14" t="s">
        <v>223</v>
      </c>
      <c r="C46" s="39">
        <v>6322</v>
      </c>
      <c r="D46" s="32">
        <v>581279212.23539996</v>
      </c>
      <c r="E46" s="32">
        <v>268328829.02540001</v>
      </c>
      <c r="F46" s="32">
        <v>20513159.780000001</v>
      </c>
      <c r="G46" s="33">
        <v>1134322.04</v>
      </c>
      <c r="H46" s="33">
        <v>31748848.620000001</v>
      </c>
      <c r="I46" s="27">
        <v>2013</v>
      </c>
      <c r="J46" s="17">
        <v>2</v>
      </c>
    </row>
    <row r="47" spans="1:10" x14ac:dyDescent="0.25">
      <c r="A47" s="14" t="s">
        <v>224</v>
      </c>
      <c r="B47" s="14" t="s">
        <v>223</v>
      </c>
      <c r="C47" s="40">
        <v>6272</v>
      </c>
      <c r="D47" s="30">
        <v>586214070.07220006</v>
      </c>
      <c r="E47" s="30">
        <v>290417186.43220001</v>
      </c>
      <c r="F47" s="30">
        <v>22010311.16</v>
      </c>
      <c r="G47" s="30">
        <v>1110420.6500000001</v>
      </c>
      <c r="H47" s="30">
        <v>31231112.5</v>
      </c>
      <c r="I47" s="27">
        <v>2013</v>
      </c>
      <c r="J47" s="24">
        <v>3</v>
      </c>
    </row>
    <row r="48" spans="1:10" x14ac:dyDescent="0.25">
      <c r="A48" s="14" t="s">
        <v>224</v>
      </c>
      <c r="B48" s="14" t="s">
        <v>223</v>
      </c>
      <c r="C48" s="37">
        <v>6244</v>
      </c>
      <c r="D48" s="30">
        <v>605403753.05999994</v>
      </c>
      <c r="E48" s="30">
        <v>304350824.93000001</v>
      </c>
      <c r="F48" s="30">
        <v>22983259.98</v>
      </c>
      <c r="G48" s="30">
        <v>1168037.33</v>
      </c>
      <c r="H48" s="30">
        <v>32565362.82</v>
      </c>
      <c r="I48" s="27">
        <v>2013</v>
      </c>
      <c r="J48" s="24">
        <v>4</v>
      </c>
    </row>
    <row r="49" spans="1:10" x14ac:dyDescent="0.25">
      <c r="A49" s="14"/>
      <c r="B49" s="14"/>
      <c r="C49" s="38"/>
      <c r="D49" s="26">
        <f>SUM(D45:D48)</f>
        <v>2370522748.8271999</v>
      </c>
      <c r="E49" s="26">
        <f t="shared" ref="E49:H49" si="7">SUM(E45:E48)</f>
        <v>1140595713.6772001</v>
      </c>
      <c r="F49" s="26">
        <f t="shared" si="7"/>
        <v>86728519.590000004</v>
      </c>
      <c r="G49" s="26">
        <f t="shared" si="7"/>
        <v>4491320.3500000006</v>
      </c>
      <c r="H49" s="26">
        <f t="shared" si="7"/>
        <v>125972252.16999999</v>
      </c>
      <c r="I49" s="22"/>
      <c r="J49" s="22"/>
    </row>
    <row r="50" spans="1:10" x14ac:dyDescent="0.25">
      <c r="A50" s="14"/>
      <c r="B50" s="14"/>
      <c r="C50" s="38"/>
      <c r="D50" s="30"/>
      <c r="E50" s="30"/>
      <c r="F50" s="30"/>
      <c r="G50" s="30"/>
      <c r="H50" s="30"/>
      <c r="I50" s="22"/>
      <c r="J50" s="22"/>
    </row>
    <row r="51" spans="1:10" ht="15.75" x14ac:dyDescent="0.25">
      <c r="A51" s="14" t="s">
        <v>402</v>
      </c>
      <c r="B51" s="14" t="s">
        <v>223</v>
      </c>
      <c r="C51" s="18">
        <v>17038</v>
      </c>
      <c r="D51" s="31">
        <v>1541273787.168</v>
      </c>
      <c r="E51" s="31">
        <v>856519772.73800004</v>
      </c>
      <c r="F51" s="31">
        <v>58733055.390000001</v>
      </c>
      <c r="G51" s="31">
        <v>2285189.34</v>
      </c>
      <c r="H51" s="31">
        <v>74547552.329999998</v>
      </c>
      <c r="I51" s="27">
        <v>2013</v>
      </c>
      <c r="J51" s="23">
        <v>1</v>
      </c>
    </row>
    <row r="52" spans="1:10" ht="15.75" x14ac:dyDescent="0.25">
      <c r="A52" s="14" t="s">
        <v>402</v>
      </c>
      <c r="B52" s="14" t="s">
        <v>223</v>
      </c>
      <c r="C52" s="39">
        <v>16656</v>
      </c>
      <c r="D52" s="32">
        <v>1713769896.3053</v>
      </c>
      <c r="E52" s="32">
        <v>872186333.43529999</v>
      </c>
      <c r="F52" s="32">
        <v>59779721.600000001</v>
      </c>
      <c r="G52" s="33">
        <v>2313783.81</v>
      </c>
      <c r="H52" s="33">
        <v>74740180.5</v>
      </c>
      <c r="I52" s="27">
        <v>2013</v>
      </c>
      <c r="J52" s="17">
        <v>2</v>
      </c>
    </row>
    <row r="53" spans="1:10" x14ac:dyDescent="0.25">
      <c r="A53" s="14" t="s">
        <v>402</v>
      </c>
      <c r="B53" s="14" t="s">
        <v>223</v>
      </c>
      <c r="C53" s="37">
        <v>16759</v>
      </c>
      <c r="D53" s="30">
        <v>1790096592.98</v>
      </c>
      <c r="E53" s="30">
        <v>924438183.16999996</v>
      </c>
      <c r="F53" s="30">
        <v>63226940.82</v>
      </c>
      <c r="G53" s="30">
        <v>2333385.4500000002</v>
      </c>
      <c r="H53" s="30">
        <v>76269421.879999995</v>
      </c>
      <c r="I53" s="27">
        <v>2013</v>
      </c>
      <c r="J53" s="24">
        <v>3</v>
      </c>
    </row>
    <row r="54" spans="1:10" x14ac:dyDescent="0.25">
      <c r="A54" s="14" t="s">
        <v>402</v>
      </c>
      <c r="B54" s="14" t="s">
        <v>223</v>
      </c>
      <c r="C54" s="37">
        <v>17032</v>
      </c>
      <c r="D54" s="30">
        <v>2073431723.98</v>
      </c>
      <c r="E54" s="30">
        <v>921523141.69000006</v>
      </c>
      <c r="F54" s="30">
        <v>63111984.030000001</v>
      </c>
      <c r="G54" s="30">
        <v>2542376.41</v>
      </c>
      <c r="H54" s="30">
        <v>84073887.349999994</v>
      </c>
      <c r="I54" s="27">
        <v>2013</v>
      </c>
      <c r="J54" s="24">
        <v>4</v>
      </c>
    </row>
    <row r="55" spans="1:10" x14ac:dyDescent="0.25">
      <c r="C55" s="38"/>
      <c r="D55" s="26">
        <f>SUM(D51:D54)</f>
        <v>7118572000.4333</v>
      </c>
      <c r="E55" s="26">
        <f t="shared" ref="E55:H55" si="8">SUM(E51:E54)</f>
        <v>3574667431.0332999</v>
      </c>
      <c r="F55" s="26">
        <f t="shared" si="8"/>
        <v>244851701.84</v>
      </c>
      <c r="G55" s="26">
        <f t="shared" si="8"/>
        <v>9474735.0100000016</v>
      </c>
      <c r="H55" s="26">
        <f t="shared" si="8"/>
        <v>309631042.05999994</v>
      </c>
      <c r="I55" s="22"/>
      <c r="J55" s="22"/>
    </row>
    <row r="56" spans="1:10" x14ac:dyDescent="0.25">
      <c r="C56" s="38"/>
      <c r="D56" s="30"/>
      <c r="E56" s="30"/>
      <c r="F56" s="30"/>
      <c r="G56" s="30"/>
      <c r="H56" s="30"/>
      <c r="I56" s="22"/>
      <c r="J56" s="22"/>
    </row>
    <row r="57" spans="1:10" ht="15.75" x14ac:dyDescent="0.25">
      <c r="A57" s="14" t="s">
        <v>401</v>
      </c>
      <c r="B57" s="14" t="s">
        <v>223</v>
      </c>
      <c r="C57" s="18">
        <v>3908</v>
      </c>
      <c r="D57" s="31">
        <v>117733539.9403</v>
      </c>
      <c r="E57" s="31">
        <v>70160462.890300006</v>
      </c>
      <c r="F57" s="31">
        <v>5392947.8499999996</v>
      </c>
      <c r="G57" s="31">
        <v>277224.98</v>
      </c>
      <c r="H57" s="31">
        <v>6897807.9199999999</v>
      </c>
      <c r="I57" s="27">
        <v>2012</v>
      </c>
      <c r="J57" s="23">
        <v>1</v>
      </c>
    </row>
    <row r="58" spans="1:10" ht="15.75" x14ac:dyDescent="0.25">
      <c r="A58" s="15" t="s">
        <v>401</v>
      </c>
      <c r="B58" s="14" t="s">
        <v>223</v>
      </c>
      <c r="C58" s="18">
        <v>3902</v>
      </c>
      <c r="D58" s="31">
        <v>145649361.3739</v>
      </c>
      <c r="E58" s="31">
        <v>90204070.973900005</v>
      </c>
      <c r="F58" s="31">
        <v>6868122.9500000002</v>
      </c>
      <c r="G58" s="31">
        <v>294458.40999999997</v>
      </c>
      <c r="H58" s="31">
        <v>7333454.0199999996</v>
      </c>
      <c r="I58" s="27">
        <v>2012</v>
      </c>
      <c r="J58" s="17">
        <v>2</v>
      </c>
    </row>
    <row r="59" spans="1:10" ht="15.75" x14ac:dyDescent="0.25">
      <c r="A59" s="14" t="s">
        <v>401</v>
      </c>
      <c r="B59" s="14" t="s">
        <v>223</v>
      </c>
      <c r="C59" s="18">
        <v>3669</v>
      </c>
      <c r="D59" s="31">
        <v>134620038.61919999</v>
      </c>
      <c r="E59" s="31">
        <v>78206603.949200004</v>
      </c>
      <c r="F59" s="31">
        <v>5974107.8200000003</v>
      </c>
      <c r="G59" s="31">
        <v>305578.76</v>
      </c>
      <c r="H59" s="31">
        <v>7613471</v>
      </c>
      <c r="I59" s="27">
        <v>2012</v>
      </c>
      <c r="J59" s="24">
        <v>3</v>
      </c>
    </row>
    <row r="60" spans="1:10" ht="15.75" x14ac:dyDescent="0.25">
      <c r="A60" s="14" t="s">
        <v>401</v>
      </c>
      <c r="B60" s="14" t="s">
        <v>223</v>
      </c>
      <c r="C60" s="18">
        <v>3696</v>
      </c>
      <c r="D60" s="31">
        <v>145504604.66929999</v>
      </c>
      <c r="E60" s="31">
        <v>87520779.009299994</v>
      </c>
      <c r="F60" s="31">
        <v>6731742.9800000004</v>
      </c>
      <c r="G60" s="31">
        <v>310696.5</v>
      </c>
      <c r="H60" s="31">
        <v>7732200.1200000001</v>
      </c>
      <c r="I60" s="27">
        <v>2012</v>
      </c>
      <c r="J60" s="24">
        <v>4</v>
      </c>
    </row>
    <row r="61" spans="1:10" x14ac:dyDescent="0.25">
      <c r="A61" s="14"/>
      <c r="B61" s="14"/>
      <c r="C61" s="38"/>
      <c r="D61" s="26">
        <f>SUM(D57:D60)</f>
        <v>543507544.6027</v>
      </c>
      <c r="E61" s="26">
        <f t="shared" ref="E61:H61" si="9">SUM(E57:E60)</f>
        <v>326091916.82270002</v>
      </c>
      <c r="F61" s="26">
        <f t="shared" si="9"/>
        <v>24966921.600000001</v>
      </c>
      <c r="G61" s="26">
        <f t="shared" si="9"/>
        <v>1187958.6499999999</v>
      </c>
      <c r="H61" s="26">
        <f t="shared" si="9"/>
        <v>29576933.059999999</v>
      </c>
      <c r="I61" s="22"/>
      <c r="J61" s="22"/>
    </row>
    <row r="62" spans="1:10" x14ac:dyDescent="0.25">
      <c r="A62" s="14"/>
      <c r="B62" s="14"/>
      <c r="C62" s="38"/>
      <c r="D62" s="30"/>
      <c r="E62" s="30"/>
      <c r="F62" s="30"/>
      <c r="G62" s="30"/>
      <c r="H62" s="30"/>
      <c r="I62" s="22"/>
      <c r="J62" s="22"/>
    </row>
    <row r="63" spans="1:10" ht="15.75" x14ac:dyDescent="0.25">
      <c r="A63" s="14" t="s">
        <v>224</v>
      </c>
      <c r="B63" s="14" t="s">
        <v>223</v>
      </c>
      <c r="C63" s="18">
        <v>6447</v>
      </c>
      <c r="D63" s="31">
        <v>670820000.30250001</v>
      </c>
      <c r="E63" s="31">
        <v>291719797.15249997</v>
      </c>
      <c r="F63" s="31">
        <v>21686201.050000001</v>
      </c>
      <c r="G63" s="31">
        <v>1219435.82</v>
      </c>
      <c r="H63" s="31">
        <v>34015455</v>
      </c>
      <c r="I63" s="27">
        <v>2012</v>
      </c>
      <c r="J63" s="23">
        <v>1</v>
      </c>
    </row>
    <row r="64" spans="1:10" ht="15.75" x14ac:dyDescent="0.25">
      <c r="A64" s="14" t="s">
        <v>224</v>
      </c>
      <c r="B64" s="14" t="s">
        <v>223</v>
      </c>
      <c r="C64" s="18">
        <v>6387</v>
      </c>
      <c r="D64" s="31">
        <v>647149421.21529996</v>
      </c>
      <c r="E64" s="31">
        <v>295177640.52530003</v>
      </c>
      <c r="F64" s="31">
        <v>21950892.719999999</v>
      </c>
      <c r="G64" s="31">
        <v>1244563.5</v>
      </c>
      <c r="H64" s="31">
        <v>34663251.219999999</v>
      </c>
      <c r="I64" s="27">
        <v>2012</v>
      </c>
      <c r="J64" s="17">
        <v>2</v>
      </c>
    </row>
    <row r="65" spans="1:10" ht="15.75" x14ac:dyDescent="0.25">
      <c r="A65" s="14" t="s">
        <v>224</v>
      </c>
      <c r="B65" s="14" t="s">
        <v>223</v>
      </c>
      <c r="C65" s="18">
        <v>6429</v>
      </c>
      <c r="D65" s="31">
        <v>707566363.2471</v>
      </c>
      <c r="E65" s="31">
        <v>330341246.04710001</v>
      </c>
      <c r="F65" s="31">
        <v>24403664.920000002</v>
      </c>
      <c r="G65" s="31">
        <v>1206715.56</v>
      </c>
      <c r="H65" s="31">
        <v>33743628.390000001</v>
      </c>
      <c r="I65" s="27">
        <v>2012</v>
      </c>
      <c r="J65" s="24">
        <v>3</v>
      </c>
    </row>
    <row r="66" spans="1:10" ht="15.75" x14ac:dyDescent="0.25">
      <c r="A66" s="14" t="s">
        <v>224</v>
      </c>
      <c r="B66" s="14" t="s">
        <v>223</v>
      </c>
      <c r="C66" s="18">
        <v>6547</v>
      </c>
      <c r="D66" s="31">
        <v>692407909.60749996</v>
      </c>
      <c r="E66" s="31">
        <v>341754951.14749998</v>
      </c>
      <c r="F66" s="31">
        <v>25240663.170000002</v>
      </c>
      <c r="G66" s="31">
        <v>1083500.0900000001</v>
      </c>
      <c r="H66" s="31">
        <v>30578534.350000001</v>
      </c>
      <c r="I66" s="27">
        <v>2012</v>
      </c>
      <c r="J66" s="24">
        <v>4</v>
      </c>
    </row>
    <row r="67" spans="1:10" x14ac:dyDescent="0.25">
      <c r="A67" s="14"/>
      <c r="B67" s="14"/>
      <c r="C67" s="38"/>
      <c r="D67" s="26">
        <f>SUM(D63:D66)</f>
        <v>2717943694.3723998</v>
      </c>
      <c r="E67" s="26">
        <f t="shared" ref="E67:H67" si="10">SUM(E63:E66)</f>
        <v>1258993634.8724</v>
      </c>
      <c r="F67" s="26">
        <f t="shared" si="10"/>
        <v>93281421.859999999</v>
      </c>
      <c r="G67" s="26">
        <f t="shared" si="10"/>
        <v>4754214.9700000007</v>
      </c>
      <c r="H67" s="26">
        <f t="shared" si="10"/>
        <v>133000868.96000001</v>
      </c>
      <c r="I67" s="22"/>
      <c r="J67" s="22"/>
    </row>
    <row r="68" spans="1:10" x14ac:dyDescent="0.25">
      <c r="A68" s="14"/>
      <c r="B68" s="14"/>
      <c r="C68" s="38"/>
      <c r="D68" s="30"/>
      <c r="E68" s="30"/>
      <c r="F68" s="30"/>
      <c r="G68" s="30"/>
      <c r="H68" s="30"/>
      <c r="I68" s="22"/>
      <c r="J68" s="22"/>
    </row>
    <row r="69" spans="1:10" ht="15.75" x14ac:dyDescent="0.25">
      <c r="A69" s="14" t="s">
        <v>402</v>
      </c>
      <c r="B69" s="14" t="s">
        <v>223</v>
      </c>
      <c r="C69" s="18">
        <v>16728</v>
      </c>
      <c r="D69" s="31">
        <v>1641062141.1083989</v>
      </c>
      <c r="E69" s="31">
        <v>912743476.61839998</v>
      </c>
      <c r="F69" s="31">
        <v>62291415.450000003</v>
      </c>
      <c r="G69" s="31">
        <v>2382061.7000000002</v>
      </c>
      <c r="H69" s="31">
        <v>74342875.870000005</v>
      </c>
      <c r="I69" s="27">
        <v>2012</v>
      </c>
      <c r="J69" s="23">
        <v>1</v>
      </c>
    </row>
    <row r="70" spans="1:10" ht="15.75" x14ac:dyDescent="0.25">
      <c r="A70" s="14" t="s">
        <v>402</v>
      </c>
      <c r="B70" s="14" t="s">
        <v>223</v>
      </c>
      <c r="C70" s="37">
        <v>16889</v>
      </c>
      <c r="D70" s="30">
        <v>1662454992.28</v>
      </c>
      <c r="E70" s="30">
        <v>897037097</v>
      </c>
      <c r="F70" s="30">
        <v>61480167</v>
      </c>
      <c r="G70" s="30">
        <v>2403977</v>
      </c>
      <c r="H70" s="30">
        <v>76336605.969999999</v>
      </c>
      <c r="I70" s="27">
        <v>2012</v>
      </c>
      <c r="J70" s="17">
        <v>2</v>
      </c>
    </row>
    <row r="71" spans="1:10" x14ac:dyDescent="0.25">
      <c r="A71" s="14" t="s">
        <v>402</v>
      </c>
      <c r="B71" s="14" t="s">
        <v>223</v>
      </c>
      <c r="C71" s="37">
        <v>16958</v>
      </c>
      <c r="D71" s="30">
        <v>1685608814.99</v>
      </c>
      <c r="E71" s="30">
        <v>892326984</v>
      </c>
      <c r="F71" s="30">
        <v>61050326</v>
      </c>
      <c r="G71" s="30">
        <v>2371306</v>
      </c>
      <c r="H71" s="30">
        <v>75869612.879999995</v>
      </c>
      <c r="I71" s="27">
        <v>2012</v>
      </c>
      <c r="J71" s="24">
        <v>3</v>
      </c>
    </row>
    <row r="72" spans="1:10" x14ac:dyDescent="0.25">
      <c r="A72" s="14" t="s">
        <v>402</v>
      </c>
      <c r="B72" s="14" t="s">
        <v>223</v>
      </c>
      <c r="C72" s="37">
        <v>17012</v>
      </c>
      <c r="D72" s="30">
        <v>1636824390.23</v>
      </c>
      <c r="E72" s="30">
        <v>901435046</v>
      </c>
      <c r="F72" s="30">
        <v>61737759</v>
      </c>
      <c r="G72" s="30">
        <v>2539542</v>
      </c>
      <c r="H72" s="30">
        <v>82265885.730000004</v>
      </c>
      <c r="I72" s="27">
        <v>2012</v>
      </c>
      <c r="J72" s="24">
        <v>4</v>
      </c>
    </row>
    <row r="73" spans="1:10" x14ac:dyDescent="0.25">
      <c r="C73" s="38"/>
      <c r="D73" s="26">
        <f>SUM(D69:D72)</f>
        <v>6625950338.6083984</v>
      </c>
      <c r="E73" s="26">
        <f t="shared" ref="E73:H73" si="11">SUM(E69:E72)</f>
        <v>3603542603.6184001</v>
      </c>
      <c r="F73" s="26">
        <f t="shared" si="11"/>
        <v>246559667.44999999</v>
      </c>
      <c r="G73" s="26">
        <f t="shared" si="11"/>
        <v>9696886.6999999993</v>
      </c>
      <c r="H73" s="26">
        <f t="shared" si="11"/>
        <v>308814980.44999999</v>
      </c>
      <c r="I73" s="22"/>
      <c r="J73" s="22"/>
    </row>
    <row r="74" spans="1:10" x14ac:dyDescent="0.25">
      <c r="C74" s="38"/>
      <c r="D74" s="30"/>
      <c r="E74" s="30"/>
      <c r="F74" s="30"/>
      <c r="G74" s="30"/>
      <c r="H74" s="30"/>
      <c r="I74" s="22"/>
      <c r="J74" s="22"/>
    </row>
    <row r="75" spans="1:10" x14ac:dyDescent="0.25">
      <c r="A75" s="14" t="s">
        <v>401</v>
      </c>
      <c r="B75" s="14" t="s">
        <v>223</v>
      </c>
      <c r="C75" s="37">
        <v>3692</v>
      </c>
      <c r="D75" s="43">
        <v>128838378.92</v>
      </c>
      <c r="E75" s="43">
        <v>79710040.989999995</v>
      </c>
      <c r="F75" s="43">
        <v>6149510.0999999996</v>
      </c>
      <c r="G75" s="43">
        <v>279646.23</v>
      </c>
      <c r="H75" s="43">
        <v>6992179.3099999996</v>
      </c>
      <c r="I75" s="27">
        <v>2011</v>
      </c>
      <c r="J75" s="23">
        <v>1</v>
      </c>
    </row>
    <row r="76" spans="1:10" ht="15.75" x14ac:dyDescent="0.25">
      <c r="A76" s="15" t="s">
        <v>401</v>
      </c>
      <c r="B76" s="14" t="s">
        <v>223</v>
      </c>
      <c r="C76" s="37">
        <v>3614</v>
      </c>
      <c r="D76" s="43">
        <v>122319320.81999999</v>
      </c>
      <c r="E76" s="43">
        <v>71535478.480000004</v>
      </c>
      <c r="F76" s="43">
        <v>5504176.4500000002</v>
      </c>
      <c r="G76" s="43">
        <v>289762.5</v>
      </c>
      <c r="H76" s="43">
        <v>7250533.0700000003</v>
      </c>
      <c r="I76" s="27">
        <v>2011</v>
      </c>
      <c r="J76" s="17">
        <v>2</v>
      </c>
    </row>
    <row r="77" spans="1:10" ht="15.75" x14ac:dyDescent="0.25">
      <c r="A77" s="14" t="s">
        <v>401</v>
      </c>
      <c r="B77" s="14" t="s">
        <v>223</v>
      </c>
      <c r="C77" s="41">
        <v>3707</v>
      </c>
      <c r="D77" s="31">
        <v>131776160.18000001</v>
      </c>
      <c r="E77" s="31">
        <v>76700788.769999996</v>
      </c>
      <c r="F77" s="31">
        <v>5906040.3300000001</v>
      </c>
      <c r="G77" s="31">
        <v>295486.58</v>
      </c>
      <c r="H77" s="31">
        <v>7362645.4900000002</v>
      </c>
      <c r="I77" s="27">
        <v>2011</v>
      </c>
      <c r="J77" s="24">
        <v>3</v>
      </c>
    </row>
    <row r="78" spans="1:10" ht="15.75" x14ac:dyDescent="0.25">
      <c r="A78" s="14" t="s">
        <v>401</v>
      </c>
      <c r="B78" s="14" t="s">
        <v>223</v>
      </c>
      <c r="C78" s="18">
        <v>3803</v>
      </c>
      <c r="D78" s="31">
        <v>133778349.43000001</v>
      </c>
      <c r="E78" s="31">
        <v>80885378.180000007</v>
      </c>
      <c r="F78" s="31">
        <v>6235404.9000000004</v>
      </c>
      <c r="G78" s="31">
        <v>313085.7</v>
      </c>
      <c r="H78" s="31">
        <v>7787422.6699999999</v>
      </c>
      <c r="I78" s="27">
        <v>2011</v>
      </c>
      <c r="J78" s="24">
        <v>4</v>
      </c>
    </row>
    <row r="79" spans="1:10" x14ac:dyDescent="0.25">
      <c r="A79" s="14"/>
      <c r="B79" s="14"/>
      <c r="C79" s="38"/>
      <c r="D79" s="26">
        <f>SUM(D75:D78)</f>
        <v>516712209.35000002</v>
      </c>
      <c r="E79" s="26">
        <f t="shared" ref="E79:H79" si="12">SUM(E75:E78)</f>
        <v>308831686.42000002</v>
      </c>
      <c r="F79" s="26">
        <f t="shared" si="12"/>
        <v>23795131.780000001</v>
      </c>
      <c r="G79" s="26">
        <f t="shared" si="12"/>
        <v>1177981.01</v>
      </c>
      <c r="H79" s="26">
        <f t="shared" si="12"/>
        <v>29392780.539999999</v>
      </c>
      <c r="I79" s="22"/>
      <c r="J79" s="22"/>
    </row>
    <row r="80" spans="1:10" x14ac:dyDescent="0.25">
      <c r="A80" s="14"/>
      <c r="B80" s="14"/>
      <c r="C80" s="38"/>
      <c r="D80" s="30"/>
      <c r="E80" s="30"/>
      <c r="F80" s="30"/>
      <c r="G80" s="30"/>
      <c r="H80" s="30"/>
      <c r="I80" s="22"/>
      <c r="J80" s="22"/>
    </row>
    <row r="81" spans="1:10" x14ac:dyDescent="0.25">
      <c r="A81" s="14" t="s">
        <v>224</v>
      </c>
      <c r="B81" s="14" t="s">
        <v>223</v>
      </c>
      <c r="C81" s="37">
        <v>6066</v>
      </c>
      <c r="D81" s="43">
        <v>593134514.25999999</v>
      </c>
      <c r="E81" s="43">
        <v>261969237.78999999</v>
      </c>
      <c r="F81" s="43">
        <v>19681631.629999999</v>
      </c>
      <c r="G81" s="43">
        <v>1136168.25</v>
      </c>
      <c r="H81" s="43">
        <v>31870075.91</v>
      </c>
      <c r="I81" s="27">
        <v>2011</v>
      </c>
      <c r="J81" s="23">
        <v>1</v>
      </c>
    </row>
    <row r="82" spans="1:10" ht="15.75" x14ac:dyDescent="0.25">
      <c r="A82" s="14" t="s">
        <v>224</v>
      </c>
      <c r="B82" s="14" t="s">
        <v>223</v>
      </c>
      <c r="C82" s="37">
        <v>6395</v>
      </c>
      <c r="D82" s="43">
        <v>601371822.20000005</v>
      </c>
      <c r="E82" s="43">
        <v>282577595.58999997</v>
      </c>
      <c r="F82" s="43">
        <v>21024278.18</v>
      </c>
      <c r="G82" s="43">
        <v>1233098.6200000001</v>
      </c>
      <c r="H82" s="43">
        <v>34388173.969999999</v>
      </c>
      <c r="I82" s="27">
        <v>2011</v>
      </c>
      <c r="J82" s="17">
        <v>2</v>
      </c>
    </row>
    <row r="83" spans="1:10" ht="15.75" x14ac:dyDescent="0.25">
      <c r="A83" s="14" t="s">
        <v>224</v>
      </c>
      <c r="B83" s="14" t="s">
        <v>223</v>
      </c>
      <c r="C83" s="41">
        <v>6375</v>
      </c>
      <c r="D83" s="31">
        <v>571576137.17999995</v>
      </c>
      <c r="E83" s="31">
        <v>274738819.47000003</v>
      </c>
      <c r="F83" s="31">
        <v>20458398.809999999</v>
      </c>
      <c r="G83" s="31">
        <v>1186216.44</v>
      </c>
      <c r="H83" s="31">
        <v>33279007.32</v>
      </c>
      <c r="I83" s="27">
        <v>2011</v>
      </c>
      <c r="J83" s="24">
        <v>3</v>
      </c>
    </row>
    <row r="84" spans="1:10" ht="15.75" x14ac:dyDescent="0.25">
      <c r="A84" s="14" t="s">
        <v>224</v>
      </c>
      <c r="B84" s="14" t="s">
        <v>223</v>
      </c>
      <c r="C84" s="18">
        <v>6258</v>
      </c>
      <c r="D84" s="31">
        <v>636371453.95949996</v>
      </c>
      <c r="E84" s="31">
        <v>288830527.24949998</v>
      </c>
      <c r="F84" s="31">
        <v>21534230.829999998</v>
      </c>
      <c r="G84" s="31">
        <v>1226379.08</v>
      </c>
      <c r="H84" s="31">
        <v>34212159.57</v>
      </c>
      <c r="I84" s="27">
        <v>2011</v>
      </c>
      <c r="J84" s="24">
        <v>4</v>
      </c>
    </row>
    <row r="85" spans="1:10" x14ac:dyDescent="0.25">
      <c r="A85" s="14"/>
      <c r="B85" s="14"/>
      <c r="C85" s="38"/>
      <c r="D85" s="26">
        <f>SUM(D81:D84)</f>
        <v>2402453927.5994997</v>
      </c>
      <c r="E85" s="26">
        <f t="shared" ref="E85:H85" si="13">SUM(E81:E84)</f>
        <v>1108116180.0994999</v>
      </c>
      <c r="F85" s="26">
        <f t="shared" si="13"/>
        <v>82698539.450000003</v>
      </c>
      <c r="G85" s="26">
        <f t="shared" si="13"/>
        <v>4781862.3900000006</v>
      </c>
      <c r="H85" s="26">
        <f t="shared" si="13"/>
        <v>133749416.76999998</v>
      </c>
      <c r="I85" s="22"/>
      <c r="J85" s="22"/>
    </row>
    <row r="86" spans="1:10" x14ac:dyDescent="0.25">
      <c r="A86" s="14"/>
      <c r="B86" s="14"/>
      <c r="C86" s="38"/>
      <c r="D86" s="30"/>
      <c r="E86" s="30"/>
      <c r="F86" s="30"/>
      <c r="G86" s="30"/>
      <c r="H86" s="30"/>
      <c r="I86" s="22"/>
      <c r="J86" s="22"/>
    </row>
    <row r="87" spans="1:10" x14ac:dyDescent="0.25">
      <c r="A87" s="14" t="s">
        <v>402</v>
      </c>
      <c r="B87" s="14" t="s">
        <v>223</v>
      </c>
      <c r="C87" s="37">
        <v>16414</v>
      </c>
      <c r="D87" s="43">
        <v>1894916046.0899999</v>
      </c>
      <c r="E87" s="43">
        <v>951176281.54999995</v>
      </c>
      <c r="F87" s="43">
        <v>64518878.020000003</v>
      </c>
      <c r="G87" s="43">
        <v>2065390.94</v>
      </c>
      <c r="H87" s="43">
        <v>64770769.390000001</v>
      </c>
      <c r="I87" s="27">
        <v>2011</v>
      </c>
      <c r="J87" s="23">
        <v>1</v>
      </c>
    </row>
    <row r="88" spans="1:10" ht="15.75" x14ac:dyDescent="0.25">
      <c r="A88" s="14" t="s">
        <v>402</v>
      </c>
      <c r="B88" s="14" t="s">
        <v>223</v>
      </c>
      <c r="C88" s="37">
        <v>17320</v>
      </c>
      <c r="D88" s="43">
        <v>2179327856.71</v>
      </c>
      <c r="E88" s="43">
        <v>931757493.52999997</v>
      </c>
      <c r="F88" s="43">
        <v>64223969.969999999</v>
      </c>
      <c r="G88" s="43">
        <v>2218337.3199999998</v>
      </c>
      <c r="H88" s="43">
        <v>69801305.069999993</v>
      </c>
      <c r="I88" s="27">
        <v>2011</v>
      </c>
      <c r="J88" s="17">
        <v>2</v>
      </c>
    </row>
    <row r="89" spans="1:10" ht="15.75" x14ac:dyDescent="0.25">
      <c r="A89" s="14" t="s">
        <v>402</v>
      </c>
      <c r="B89" s="14" t="s">
        <v>223</v>
      </c>
      <c r="C89" s="41">
        <v>17051</v>
      </c>
      <c r="D89" s="31">
        <v>2025853889.2560999</v>
      </c>
      <c r="E89" s="31">
        <v>883215796.59609997</v>
      </c>
      <c r="F89" s="31">
        <v>60583616.159999996</v>
      </c>
      <c r="G89" s="31">
        <v>2268985.37</v>
      </c>
      <c r="H89" s="31">
        <v>71171009.400000006</v>
      </c>
      <c r="I89" s="27">
        <v>2011</v>
      </c>
      <c r="J89" s="24">
        <v>3</v>
      </c>
    </row>
    <row r="90" spans="1:10" ht="15.75" x14ac:dyDescent="0.25">
      <c r="A90" s="14" t="s">
        <v>402</v>
      </c>
      <c r="B90" s="14" t="s">
        <v>223</v>
      </c>
      <c r="C90" s="18">
        <v>17391</v>
      </c>
      <c r="D90" s="31">
        <v>2166364564.1490002</v>
      </c>
      <c r="E90" s="31">
        <v>961278469.79900002</v>
      </c>
      <c r="F90" s="31">
        <v>66284900</v>
      </c>
      <c r="G90" s="31">
        <v>2459720.0299999998</v>
      </c>
      <c r="H90" s="31">
        <v>76707142.280000001</v>
      </c>
      <c r="I90" s="27">
        <v>2011</v>
      </c>
      <c r="J90" s="24">
        <v>4</v>
      </c>
    </row>
    <row r="91" spans="1:10" x14ac:dyDescent="0.25">
      <c r="C91" s="38"/>
      <c r="D91" s="26">
        <f>SUM(D87:D90)</f>
        <v>8266462356.2051001</v>
      </c>
      <c r="E91" s="26">
        <f t="shared" ref="E91:H91" si="14">SUM(E87:E90)</f>
        <v>3727428041.4750996</v>
      </c>
      <c r="F91" s="26">
        <f t="shared" si="14"/>
        <v>255611364.15000001</v>
      </c>
      <c r="G91" s="26">
        <f t="shared" si="14"/>
        <v>9012433.6600000001</v>
      </c>
      <c r="H91" s="26">
        <f t="shared" si="14"/>
        <v>282450226.13999999</v>
      </c>
      <c r="I91" s="22"/>
      <c r="J91" s="22"/>
    </row>
    <row r="92" spans="1:10" x14ac:dyDescent="0.25">
      <c r="C92" s="38"/>
      <c r="D92" s="30"/>
      <c r="E92" s="30"/>
      <c r="F92" s="30"/>
      <c r="G92" s="30"/>
      <c r="H92" s="30"/>
      <c r="I92" s="22"/>
      <c r="J92" s="22"/>
    </row>
    <row r="93" spans="1:10" x14ac:dyDescent="0.25">
      <c r="A93" s="14" t="s">
        <v>401</v>
      </c>
      <c r="B93" s="14" t="s">
        <v>223</v>
      </c>
      <c r="C93" s="37">
        <v>3241</v>
      </c>
      <c r="D93" s="43">
        <v>106009188.72</v>
      </c>
      <c r="E93" s="43">
        <v>64292266.079999998</v>
      </c>
      <c r="F93" s="43">
        <v>4855430.59</v>
      </c>
      <c r="G93" s="43">
        <v>277528.34000000003</v>
      </c>
      <c r="H93" s="43">
        <v>6932167.1900000004</v>
      </c>
      <c r="I93" s="27">
        <v>2010</v>
      </c>
      <c r="J93" s="23">
        <v>1</v>
      </c>
    </row>
    <row r="94" spans="1:10" ht="15.75" x14ac:dyDescent="0.25">
      <c r="A94" s="15" t="s">
        <v>401</v>
      </c>
      <c r="B94" s="14" t="s">
        <v>223</v>
      </c>
      <c r="C94" s="18">
        <v>3719</v>
      </c>
      <c r="D94" s="31">
        <v>129712482.70990001</v>
      </c>
      <c r="E94" s="31">
        <v>80674244.579899997</v>
      </c>
      <c r="F94" s="31">
        <v>6062668.6500000004</v>
      </c>
      <c r="G94" s="31">
        <v>296658.21000000002</v>
      </c>
      <c r="H94" s="31">
        <v>7432293.7999999998</v>
      </c>
      <c r="I94" s="27">
        <v>2010</v>
      </c>
      <c r="J94" s="17">
        <v>2</v>
      </c>
    </row>
    <row r="95" spans="1:10" ht="15.75" x14ac:dyDescent="0.25">
      <c r="A95" s="14" t="s">
        <v>401</v>
      </c>
      <c r="B95" s="14" t="s">
        <v>223</v>
      </c>
      <c r="C95" s="18">
        <v>3457</v>
      </c>
      <c r="D95" s="34">
        <v>163822008.53</v>
      </c>
      <c r="E95" s="34">
        <v>112522183.28</v>
      </c>
      <c r="F95" s="34">
        <v>8484139.8699999992</v>
      </c>
      <c r="G95" s="34">
        <v>299802.14</v>
      </c>
      <c r="H95" s="34">
        <v>7488319.1900000004</v>
      </c>
      <c r="I95" s="27">
        <v>2010</v>
      </c>
      <c r="J95" s="24">
        <v>3</v>
      </c>
    </row>
    <row r="96" spans="1:10" ht="15.75" x14ac:dyDescent="0.25">
      <c r="A96" s="14" t="s">
        <v>401</v>
      </c>
      <c r="B96" s="14" t="s">
        <v>223</v>
      </c>
      <c r="C96" s="42">
        <v>3757</v>
      </c>
      <c r="D96" s="34">
        <v>141607911.11739999</v>
      </c>
      <c r="E96" s="34">
        <v>89714707.197400004</v>
      </c>
      <c r="F96" s="34">
        <v>6784034.7999999998</v>
      </c>
      <c r="G96" s="34">
        <v>309803.58</v>
      </c>
      <c r="H96" s="34">
        <v>7755285.4400000004</v>
      </c>
      <c r="I96" s="27">
        <v>2010</v>
      </c>
      <c r="J96" s="24">
        <v>4</v>
      </c>
    </row>
    <row r="97" spans="1:10" x14ac:dyDescent="0.25">
      <c r="A97" s="14"/>
      <c r="B97" s="14"/>
      <c r="C97" s="38"/>
      <c r="D97" s="26">
        <f>SUM(D93:D96)</f>
        <v>541151591.07730007</v>
      </c>
      <c r="E97" s="26">
        <f t="shared" ref="E97:H97" si="15">SUM(E93:E96)</f>
        <v>347203401.13730001</v>
      </c>
      <c r="F97" s="26">
        <f t="shared" si="15"/>
        <v>26186273.91</v>
      </c>
      <c r="G97" s="26">
        <f t="shared" si="15"/>
        <v>1183792.27</v>
      </c>
      <c r="H97" s="26">
        <f t="shared" si="15"/>
        <v>29608065.620000001</v>
      </c>
      <c r="I97" s="22"/>
      <c r="J97" s="22"/>
    </row>
    <row r="98" spans="1:10" x14ac:dyDescent="0.25">
      <c r="A98" s="14"/>
      <c r="B98" s="14"/>
      <c r="C98" s="38"/>
      <c r="D98" s="30"/>
      <c r="E98" s="30"/>
      <c r="F98" s="30"/>
      <c r="G98" s="30"/>
      <c r="H98" s="30"/>
      <c r="I98" s="22"/>
      <c r="J98" s="22"/>
    </row>
    <row r="99" spans="1:10" x14ac:dyDescent="0.25">
      <c r="A99" s="14" t="s">
        <v>224</v>
      </c>
      <c r="B99" s="14" t="s">
        <v>223</v>
      </c>
      <c r="C99" s="37">
        <v>5593</v>
      </c>
      <c r="D99" s="43">
        <v>599643035.66999996</v>
      </c>
      <c r="E99" s="43">
        <v>282983046.70999998</v>
      </c>
      <c r="F99" s="43">
        <v>20984677.120000001</v>
      </c>
      <c r="G99" s="43">
        <v>1068783.74</v>
      </c>
      <c r="H99" s="43">
        <v>30310946.34</v>
      </c>
      <c r="I99" s="27">
        <v>2010</v>
      </c>
      <c r="J99" s="23">
        <v>1</v>
      </c>
    </row>
    <row r="100" spans="1:10" ht="15.75" x14ac:dyDescent="0.25">
      <c r="A100" s="14" t="s">
        <v>224</v>
      </c>
      <c r="B100" s="14" t="s">
        <v>223</v>
      </c>
      <c r="C100" s="18">
        <v>6155</v>
      </c>
      <c r="D100" s="31">
        <v>543875866.97930002</v>
      </c>
      <c r="E100" s="31">
        <v>224383319.88929999</v>
      </c>
      <c r="F100" s="31">
        <v>16459506.07</v>
      </c>
      <c r="G100" s="31">
        <v>1122960.22</v>
      </c>
      <c r="H100" s="31">
        <v>31530994.07</v>
      </c>
      <c r="I100" s="27">
        <v>2010</v>
      </c>
      <c r="J100" s="17">
        <v>2</v>
      </c>
    </row>
    <row r="101" spans="1:10" ht="15.75" x14ac:dyDescent="0.25">
      <c r="A101" s="14" t="s">
        <v>224</v>
      </c>
      <c r="B101" s="14" t="s">
        <v>223</v>
      </c>
      <c r="C101" s="18">
        <v>5885</v>
      </c>
      <c r="D101" s="34">
        <v>580666034.19089997</v>
      </c>
      <c r="E101" s="34">
        <v>255904897.20089999</v>
      </c>
      <c r="F101" s="34">
        <v>19175937.609999999</v>
      </c>
      <c r="G101" s="34">
        <v>1038286.03</v>
      </c>
      <c r="H101" s="34">
        <v>29435121.379999999</v>
      </c>
      <c r="I101" s="27">
        <v>2010</v>
      </c>
      <c r="J101" s="24">
        <v>3</v>
      </c>
    </row>
    <row r="102" spans="1:10" ht="15.75" x14ac:dyDescent="0.25">
      <c r="A102" s="14" t="s">
        <v>224</v>
      </c>
      <c r="B102" s="14" t="s">
        <v>223</v>
      </c>
      <c r="C102" s="42">
        <v>6107</v>
      </c>
      <c r="D102" s="34">
        <v>607921996.52160001</v>
      </c>
      <c r="E102" s="34">
        <v>260773215.69159999</v>
      </c>
      <c r="F102" s="34">
        <v>19623180.829999998</v>
      </c>
      <c r="G102" s="34">
        <v>1133685.18</v>
      </c>
      <c r="H102" s="34">
        <v>31829616.559999999</v>
      </c>
      <c r="I102" s="27">
        <v>2010</v>
      </c>
      <c r="J102" s="24">
        <v>4</v>
      </c>
    </row>
    <row r="103" spans="1:10" x14ac:dyDescent="0.25">
      <c r="A103" s="14"/>
      <c r="B103" s="14"/>
      <c r="C103" s="38"/>
      <c r="D103" s="26">
        <f>SUM(D99:D102)</f>
        <v>2332106933.3618002</v>
      </c>
      <c r="E103" s="26">
        <f t="shared" ref="E103:H103" si="16">SUM(E99:E102)</f>
        <v>1024044479.4918</v>
      </c>
      <c r="F103" s="26">
        <f t="shared" si="16"/>
        <v>76243301.629999995</v>
      </c>
      <c r="G103" s="26">
        <f t="shared" si="16"/>
        <v>4363715.17</v>
      </c>
      <c r="H103" s="26">
        <f t="shared" si="16"/>
        <v>123106678.34999999</v>
      </c>
      <c r="I103" s="22"/>
      <c r="J103" s="22"/>
    </row>
    <row r="104" spans="1:10" x14ac:dyDescent="0.25">
      <c r="A104" s="14"/>
      <c r="B104" s="14"/>
      <c r="C104" s="38"/>
      <c r="D104" s="30"/>
      <c r="E104" s="30"/>
      <c r="F104" s="30"/>
      <c r="G104" s="30"/>
      <c r="H104" s="30"/>
      <c r="I104" s="22"/>
      <c r="J104" s="22"/>
    </row>
    <row r="105" spans="1:10" x14ac:dyDescent="0.25">
      <c r="A105" s="14" t="s">
        <v>402</v>
      </c>
      <c r="B105" s="14" t="s">
        <v>223</v>
      </c>
      <c r="C105" s="37">
        <v>14895</v>
      </c>
      <c r="D105" s="43">
        <v>1442122507.5999999</v>
      </c>
      <c r="E105" s="43">
        <v>785308129</v>
      </c>
      <c r="F105" s="43">
        <v>52834347.57</v>
      </c>
      <c r="G105" s="43">
        <v>2332130.79</v>
      </c>
      <c r="H105" s="43">
        <v>71816523.799999997</v>
      </c>
      <c r="I105" s="27">
        <v>2010</v>
      </c>
      <c r="J105" s="23">
        <v>1</v>
      </c>
    </row>
    <row r="106" spans="1:10" ht="15.75" x14ac:dyDescent="0.25">
      <c r="A106" s="14" t="s">
        <v>402</v>
      </c>
      <c r="B106" s="14" t="s">
        <v>223</v>
      </c>
      <c r="C106" s="37">
        <v>16285</v>
      </c>
      <c r="D106" s="30">
        <v>2306075915.6799998</v>
      </c>
      <c r="E106" s="30">
        <v>834248697</v>
      </c>
      <c r="F106" s="30">
        <v>56218803</v>
      </c>
      <c r="G106" s="30">
        <v>2032700</v>
      </c>
      <c r="H106" s="30">
        <v>64122801.859999999</v>
      </c>
      <c r="I106" s="27">
        <v>2010</v>
      </c>
      <c r="J106" s="17">
        <v>2</v>
      </c>
    </row>
    <row r="107" spans="1:10" ht="15.75" x14ac:dyDescent="0.25">
      <c r="A107" s="14" t="s">
        <v>402</v>
      </c>
      <c r="B107" s="14" t="s">
        <v>223</v>
      </c>
      <c r="C107" s="18">
        <v>15271</v>
      </c>
      <c r="D107" s="34">
        <v>1540600881.9541991</v>
      </c>
      <c r="E107" s="34">
        <v>831992270.65419996</v>
      </c>
      <c r="F107" s="34">
        <v>57095227.850000001</v>
      </c>
      <c r="G107" s="34">
        <v>1991004.81</v>
      </c>
      <c r="H107" s="34">
        <v>62802848.780000001</v>
      </c>
      <c r="I107" s="27">
        <v>2010</v>
      </c>
      <c r="J107" s="24">
        <v>3</v>
      </c>
    </row>
    <row r="108" spans="1:10" ht="15.75" x14ac:dyDescent="0.25">
      <c r="A108" s="14" t="s">
        <v>402</v>
      </c>
      <c r="B108" s="14" t="s">
        <v>223</v>
      </c>
      <c r="C108" s="42">
        <v>17150</v>
      </c>
      <c r="D108" s="34">
        <v>2303817328.7453022</v>
      </c>
      <c r="E108" s="34">
        <v>926651550.03530097</v>
      </c>
      <c r="F108" s="34">
        <v>63553595.609999999</v>
      </c>
      <c r="G108" s="34">
        <v>2179718.66</v>
      </c>
      <c r="H108" s="34">
        <v>68435444.859999999</v>
      </c>
      <c r="I108" s="27">
        <v>2010</v>
      </c>
      <c r="J108" s="24">
        <v>4</v>
      </c>
    </row>
    <row r="109" spans="1:10" x14ac:dyDescent="0.25">
      <c r="D109" s="26">
        <f>SUM(D105:D108)</f>
        <v>7592616633.9795008</v>
      </c>
      <c r="E109" s="26">
        <f t="shared" ref="E109:H109" si="17">SUM(E105:E108)</f>
        <v>3378200646.6895008</v>
      </c>
      <c r="F109" s="26">
        <f t="shared" si="17"/>
        <v>229701974.02999997</v>
      </c>
      <c r="G109" s="26">
        <f t="shared" si="17"/>
        <v>8535554.2599999998</v>
      </c>
      <c r="H109" s="26">
        <f t="shared" si="17"/>
        <v>267177619.30000001</v>
      </c>
    </row>
    <row r="111" spans="1:10" x14ac:dyDescent="0.25">
      <c r="A111" t="s">
        <v>424</v>
      </c>
    </row>
    <row r="113" spans="1:5" ht="18" x14ac:dyDescent="0.25">
      <c r="A113" s="97" t="s">
        <v>256</v>
      </c>
      <c r="B113" s="96"/>
      <c r="C113" s="96"/>
      <c r="D113" s="96"/>
      <c r="E113" s="96"/>
    </row>
    <row r="114" spans="1:5" ht="16.5" x14ac:dyDescent="0.25">
      <c r="A114" s="98" t="s">
        <v>1</v>
      </c>
      <c r="B114" s="96"/>
      <c r="C114" s="96"/>
      <c r="D114" s="96"/>
      <c r="E114" s="96"/>
    </row>
    <row r="115" spans="1:5" x14ac:dyDescent="0.25">
      <c r="A115" s="96" t="s">
        <v>2</v>
      </c>
      <c r="B115" s="96"/>
      <c r="C115" s="96"/>
      <c r="D115" s="96"/>
      <c r="E115" s="96"/>
    </row>
    <row r="116" spans="1:5" x14ac:dyDescent="0.25">
      <c r="A116" s="96" t="s">
        <v>3</v>
      </c>
      <c r="B116" s="96"/>
      <c r="C116" s="96"/>
      <c r="D116" s="96"/>
      <c r="E116" s="96"/>
    </row>
    <row r="117" spans="1:5" x14ac:dyDescent="0.25">
      <c r="A117" s="5"/>
      <c r="B117" s="5"/>
      <c r="C117" s="5"/>
      <c r="D117" s="5"/>
      <c r="E117" s="5"/>
    </row>
    <row r="118" spans="1:5" x14ac:dyDescent="0.25">
      <c r="A118" s="2" t="s">
        <v>4</v>
      </c>
      <c r="B118" s="2" t="s">
        <v>5</v>
      </c>
      <c r="C118" s="2" t="s">
        <v>6</v>
      </c>
      <c r="D118" s="2" t="s">
        <v>7</v>
      </c>
      <c r="E118" s="2" t="s">
        <v>8</v>
      </c>
    </row>
    <row r="119" spans="1:5" x14ac:dyDescent="0.25">
      <c r="A119" s="5" t="s">
        <v>403</v>
      </c>
      <c r="B119" s="5" t="s">
        <v>404</v>
      </c>
      <c r="C119" s="5" t="s">
        <v>1</v>
      </c>
      <c r="D119" s="5" t="s">
        <v>257</v>
      </c>
      <c r="E119" s="5" t="s">
        <v>1</v>
      </c>
    </row>
    <row r="120" spans="1:5" x14ac:dyDescent="0.25">
      <c r="A120" s="5" t="s">
        <v>403</v>
      </c>
      <c r="B120" s="5" t="s">
        <v>404</v>
      </c>
      <c r="C120" s="5" t="s">
        <v>258</v>
      </c>
      <c r="D120" s="5" t="s">
        <v>259</v>
      </c>
      <c r="E120" s="5">
        <v>4480693</v>
      </c>
    </row>
    <row r="121" spans="1:5" x14ac:dyDescent="0.25">
      <c r="A121" s="5" t="s">
        <v>403</v>
      </c>
      <c r="B121" s="5" t="s">
        <v>404</v>
      </c>
      <c r="C121" s="5" t="s">
        <v>1</v>
      </c>
      <c r="D121" s="5" t="s">
        <v>260</v>
      </c>
      <c r="E121" s="5" t="s">
        <v>1</v>
      </c>
    </row>
    <row r="122" spans="1:5" x14ac:dyDescent="0.25">
      <c r="A122" s="5" t="s">
        <v>403</v>
      </c>
      <c r="B122" s="5" t="s">
        <v>404</v>
      </c>
      <c r="C122" s="5" t="s">
        <v>261</v>
      </c>
      <c r="D122" s="5" t="s">
        <v>262</v>
      </c>
      <c r="E122" s="5">
        <v>2956922</v>
      </c>
    </row>
    <row r="123" spans="1:5" x14ac:dyDescent="0.25">
      <c r="A123" s="5" t="s">
        <v>403</v>
      </c>
      <c r="B123" s="5" t="s">
        <v>404</v>
      </c>
      <c r="C123" s="5" t="s">
        <v>263</v>
      </c>
      <c r="D123" s="5" t="s">
        <v>264</v>
      </c>
      <c r="E123" s="5">
        <v>939124</v>
      </c>
    </row>
    <row r="124" spans="1:5" x14ac:dyDescent="0.25">
      <c r="A124" s="5" t="s">
        <v>403</v>
      </c>
      <c r="B124" s="5" t="s">
        <v>404</v>
      </c>
      <c r="C124" s="5" t="s">
        <v>265</v>
      </c>
      <c r="D124" s="5" t="s">
        <v>235</v>
      </c>
      <c r="E124" s="5">
        <v>110215</v>
      </c>
    </row>
    <row r="125" spans="1:5" x14ac:dyDescent="0.25">
      <c r="A125" s="5" t="s">
        <v>403</v>
      </c>
      <c r="B125" s="5" t="s">
        <v>404</v>
      </c>
      <c r="C125" s="5" t="s">
        <v>266</v>
      </c>
      <c r="D125" s="5" t="s">
        <v>240</v>
      </c>
      <c r="E125" s="5">
        <v>11908</v>
      </c>
    </row>
    <row r="126" spans="1:5" x14ac:dyDescent="0.25">
      <c r="A126" s="5" t="s">
        <v>403</v>
      </c>
      <c r="B126" s="5" t="s">
        <v>404</v>
      </c>
      <c r="C126" s="5" t="s">
        <v>267</v>
      </c>
      <c r="D126" s="5" t="s">
        <v>268</v>
      </c>
      <c r="E126" s="5">
        <v>817001</v>
      </c>
    </row>
    <row r="127" spans="1:5" x14ac:dyDescent="0.25">
      <c r="A127" s="5" t="s">
        <v>403</v>
      </c>
      <c r="B127" s="5" t="s">
        <v>404</v>
      </c>
      <c r="C127" s="5" t="s">
        <v>29</v>
      </c>
      <c r="D127" s="5" t="s">
        <v>269</v>
      </c>
      <c r="E127" s="5">
        <v>584647</v>
      </c>
    </row>
    <row r="128" spans="1:5" x14ac:dyDescent="0.25">
      <c r="A128" s="5" t="s">
        <v>403</v>
      </c>
      <c r="B128" s="5" t="s">
        <v>404</v>
      </c>
      <c r="C128" s="5" t="s">
        <v>31</v>
      </c>
      <c r="D128" s="5" t="s">
        <v>270</v>
      </c>
      <c r="E128" s="5">
        <v>123785</v>
      </c>
    </row>
    <row r="129" spans="1:5" x14ac:dyDescent="0.25">
      <c r="A129" s="5" t="s">
        <v>403</v>
      </c>
      <c r="B129" s="5" t="s">
        <v>404</v>
      </c>
      <c r="C129" s="5" t="s">
        <v>1</v>
      </c>
      <c r="D129" s="5" t="s">
        <v>271</v>
      </c>
      <c r="E129" s="5" t="s">
        <v>1</v>
      </c>
    </row>
    <row r="130" spans="1:5" x14ac:dyDescent="0.25">
      <c r="A130" s="5" t="s">
        <v>403</v>
      </c>
      <c r="B130" s="5" t="s">
        <v>404</v>
      </c>
      <c r="C130" s="5" t="s">
        <v>272</v>
      </c>
      <c r="D130" s="5" t="s">
        <v>273</v>
      </c>
      <c r="E130" s="5">
        <v>36197</v>
      </c>
    </row>
    <row r="131" spans="1:5" x14ac:dyDescent="0.25">
      <c r="A131" s="5" t="s">
        <v>403</v>
      </c>
      <c r="B131" s="5" t="s">
        <v>404</v>
      </c>
      <c r="C131" s="5" t="s">
        <v>274</v>
      </c>
      <c r="D131" s="5" t="s">
        <v>275</v>
      </c>
      <c r="E131" s="5">
        <v>23888</v>
      </c>
    </row>
    <row r="132" spans="1:5" x14ac:dyDescent="0.25">
      <c r="A132" s="5" t="s">
        <v>403</v>
      </c>
      <c r="B132" s="5" t="s">
        <v>404</v>
      </c>
      <c r="C132" s="5" t="s">
        <v>276</v>
      </c>
      <c r="D132" s="5" t="s">
        <v>277</v>
      </c>
      <c r="E132" s="5">
        <v>7587</v>
      </c>
    </row>
    <row r="133" spans="1:5" x14ac:dyDescent="0.25">
      <c r="A133" s="5" t="s">
        <v>403</v>
      </c>
      <c r="B133" s="5" t="s">
        <v>404</v>
      </c>
      <c r="C133" s="5" t="s">
        <v>278</v>
      </c>
      <c r="D133" s="5" t="s">
        <v>279</v>
      </c>
      <c r="E133" s="5">
        <v>890</v>
      </c>
    </row>
    <row r="134" spans="1:5" x14ac:dyDescent="0.25">
      <c r="A134" s="5" t="s">
        <v>403</v>
      </c>
      <c r="B134" s="5" t="s">
        <v>404</v>
      </c>
      <c r="C134" s="5" t="s">
        <v>280</v>
      </c>
      <c r="D134" s="5" t="s">
        <v>281</v>
      </c>
      <c r="E134" s="5">
        <v>96</v>
      </c>
    </row>
    <row r="135" spans="1:5" x14ac:dyDescent="0.25">
      <c r="A135" s="5" t="s">
        <v>403</v>
      </c>
      <c r="B135" s="5" t="s">
        <v>404</v>
      </c>
      <c r="C135" s="5" t="s">
        <v>282</v>
      </c>
      <c r="D135" s="5" t="s">
        <v>283</v>
      </c>
      <c r="E135" s="5">
        <v>6600</v>
      </c>
    </row>
    <row r="136" spans="1:5" x14ac:dyDescent="0.25">
      <c r="A136" s="5" t="s">
        <v>403</v>
      </c>
      <c r="B136" s="5" t="s">
        <v>404</v>
      </c>
      <c r="C136" s="5" t="s">
        <v>284</v>
      </c>
      <c r="D136" s="5" t="s">
        <v>285</v>
      </c>
      <c r="E136" s="5">
        <v>4723</v>
      </c>
    </row>
    <row r="137" spans="1:5" x14ac:dyDescent="0.25">
      <c r="A137" s="5" t="s">
        <v>403</v>
      </c>
      <c r="B137" s="5" t="s">
        <v>404</v>
      </c>
      <c r="C137" s="5" t="s">
        <v>1</v>
      </c>
      <c r="D137" s="5" t="s">
        <v>286</v>
      </c>
      <c r="E137" s="5" t="s">
        <v>1</v>
      </c>
    </row>
    <row r="138" spans="1:5" x14ac:dyDescent="0.25">
      <c r="A138" s="5" t="s">
        <v>403</v>
      </c>
      <c r="B138" s="5" t="s">
        <v>404</v>
      </c>
      <c r="C138" s="5" t="s">
        <v>287</v>
      </c>
      <c r="D138" s="5" t="s">
        <v>288</v>
      </c>
      <c r="E138" s="5">
        <v>3312973</v>
      </c>
    </row>
    <row r="139" spans="1:5" x14ac:dyDescent="0.25">
      <c r="A139" s="5" t="s">
        <v>403</v>
      </c>
      <c r="B139" s="5" t="s">
        <v>404</v>
      </c>
      <c r="C139" s="5" t="s">
        <v>289</v>
      </c>
      <c r="D139" s="5" t="s">
        <v>290</v>
      </c>
      <c r="E139" s="5">
        <v>2452770</v>
      </c>
    </row>
    <row r="140" spans="1:5" x14ac:dyDescent="0.25">
      <c r="A140" s="5" t="s">
        <v>403</v>
      </c>
      <c r="B140" s="5" t="s">
        <v>404</v>
      </c>
      <c r="C140" s="5" t="s">
        <v>36</v>
      </c>
      <c r="D140" s="5" t="s">
        <v>291</v>
      </c>
      <c r="E140" s="5">
        <v>589392</v>
      </c>
    </row>
    <row r="141" spans="1:5" x14ac:dyDescent="0.25">
      <c r="A141" s="5" t="s">
        <v>403</v>
      </c>
      <c r="B141" s="5" t="s">
        <v>404</v>
      </c>
      <c r="C141" s="5" t="s">
        <v>37</v>
      </c>
      <c r="D141" s="5" t="s">
        <v>292</v>
      </c>
      <c r="E141" s="5">
        <v>403906</v>
      </c>
    </row>
    <row r="142" spans="1:5" x14ac:dyDescent="0.25">
      <c r="A142" s="5" t="s">
        <v>403</v>
      </c>
      <c r="B142" s="5" t="s">
        <v>404</v>
      </c>
      <c r="C142" s="5" t="s">
        <v>38</v>
      </c>
      <c r="D142" s="5" t="s">
        <v>293</v>
      </c>
      <c r="E142" s="5">
        <v>185486</v>
      </c>
    </row>
    <row r="143" spans="1:5" x14ac:dyDescent="0.25">
      <c r="A143" s="5" t="s">
        <v>403</v>
      </c>
      <c r="B143" s="5" t="s">
        <v>404</v>
      </c>
      <c r="C143" s="5" t="s">
        <v>294</v>
      </c>
      <c r="D143" s="5" t="s">
        <v>295</v>
      </c>
      <c r="E143" s="5">
        <v>270811</v>
      </c>
    </row>
    <row r="144" spans="1:5" x14ac:dyDescent="0.25">
      <c r="A144" s="5" t="s">
        <v>403</v>
      </c>
      <c r="B144" s="5" t="s">
        <v>404</v>
      </c>
      <c r="C144" s="5" t="s">
        <v>296</v>
      </c>
      <c r="D144" s="5" t="s">
        <v>297</v>
      </c>
      <c r="E144" s="5">
        <v>19161</v>
      </c>
    </row>
    <row r="145" spans="1:5" x14ac:dyDescent="0.25">
      <c r="A145" s="5" t="s">
        <v>403</v>
      </c>
      <c r="B145" s="5" t="s">
        <v>404</v>
      </c>
      <c r="C145" s="5" t="s">
        <v>298</v>
      </c>
      <c r="D145" s="5" t="s">
        <v>299</v>
      </c>
      <c r="E145" s="5">
        <v>251650</v>
      </c>
    </row>
    <row r="146" spans="1:5" x14ac:dyDescent="0.25">
      <c r="A146" s="5" t="s">
        <v>403</v>
      </c>
      <c r="B146" s="5" t="s">
        <v>404</v>
      </c>
      <c r="C146" s="5" t="s">
        <v>300</v>
      </c>
      <c r="D146" s="5" t="s">
        <v>301</v>
      </c>
      <c r="E146" s="5">
        <v>65343</v>
      </c>
    </row>
    <row r="147" spans="1:5" x14ac:dyDescent="0.25">
      <c r="A147" s="5" t="s">
        <v>403</v>
      </c>
      <c r="B147" s="5" t="s">
        <v>404</v>
      </c>
      <c r="C147" s="5" t="s">
        <v>302</v>
      </c>
      <c r="D147" s="5" t="s">
        <v>303</v>
      </c>
      <c r="E147" s="5">
        <v>53400</v>
      </c>
    </row>
    <row r="148" spans="1:5" x14ac:dyDescent="0.25">
      <c r="A148" s="5" t="s">
        <v>403</v>
      </c>
      <c r="B148" s="5" t="s">
        <v>404</v>
      </c>
      <c r="C148" s="5" t="s">
        <v>304</v>
      </c>
      <c r="D148" s="5" t="s">
        <v>305</v>
      </c>
      <c r="E148" s="5">
        <v>11943</v>
      </c>
    </row>
    <row r="149" spans="1:5" x14ac:dyDescent="0.25">
      <c r="A149" s="5" t="s">
        <v>403</v>
      </c>
      <c r="B149" s="5" t="s">
        <v>404</v>
      </c>
      <c r="C149" s="5" t="s">
        <v>306</v>
      </c>
      <c r="D149" s="5" t="s">
        <v>307</v>
      </c>
      <c r="E149" s="5">
        <v>2344</v>
      </c>
    </row>
    <row r="150" spans="1:5" x14ac:dyDescent="0.25">
      <c r="A150" s="5" t="s">
        <v>403</v>
      </c>
      <c r="B150" s="5" t="s">
        <v>404</v>
      </c>
      <c r="C150" s="5" t="s">
        <v>308</v>
      </c>
      <c r="D150" s="5" t="s">
        <v>309</v>
      </c>
      <c r="E150" s="5">
        <v>9599</v>
      </c>
    </row>
    <row r="151" spans="1:5" x14ac:dyDescent="0.25">
      <c r="A151" s="5" t="s">
        <v>403</v>
      </c>
      <c r="B151" s="5" t="s">
        <v>404</v>
      </c>
      <c r="C151" s="5" t="s">
        <v>310</v>
      </c>
      <c r="D151" s="5" t="s">
        <v>311</v>
      </c>
      <c r="E151" s="5">
        <v>50701</v>
      </c>
    </row>
    <row r="152" spans="1:5" x14ac:dyDescent="0.25">
      <c r="A152" s="5" t="s">
        <v>403</v>
      </c>
      <c r="B152" s="5" t="s">
        <v>404</v>
      </c>
      <c r="C152" s="5" t="s">
        <v>41</v>
      </c>
      <c r="D152" s="5" t="s">
        <v>312</v>
      </c>
      <c r="E152" s="5">
        <v>45932</v>
      </c>
    </row>
    <row r="153" spans="1:5" x14ac:dyDescent="0.25">
      <c r="A153" s="5" t="s">
        <v>403</v>
      </c>
      <c r="B153" s="5" t="s">
        <v>404</v>
      </c>
      <c r="C153" s="5" t="s">
        <v>313</v>
      </c>
      <c r="D153" s="5" t="s">
        <v>314</v>
      </c>
      <c r="E153" s="5">
        <v>26216</v>
      </c>
    </row>
    <row r="154" spans="1:5" ht="15.75" x14ac:dyDescent="0.3">
      <c r="A154" s="99" t="s">
        <v>207</v>
      </c>
      <c r="B154" s="96"/>
      <c r="C154" s="96"/>
      <c r="D154" s="96"/>
      <c r="E154" s="96"/>
    </row>
    <row r="155" spans="1:5" x14ac:dyDescent="0.25">
      <c r="A155" s="95" t="s">
        <v>315</v>
      </c>
      <c r="B155" s="96"/>
      <c r="C155" s="96"/>
      <c r="D155" s="96"/>
      <c r="E155" s="96"/>
    </row>
    <row r="156" spans="1:5" x14ac:dyDescent="0.25">
      <c r="A156" s="95" t="s">
        <v>316</v>
      </c>
      <c r="B156" s="96"/>
      <c r="C156" s="96"/>
      <c r="D156" s="96"/>
      <c r="E156" s="96"/>
    </row>
    <row r="157" spans="1:5" x14ac:dyDescent="0.25">
      <c r="A157" s="95" t="s">
        <v>317</v>
      </c>
      <c r="B157" s="96"/>
      <c r="C157" s="96"/>
      <c r="D157" s="96"/>
      <c r="E157" s="96"/>
    </row>
    <row r="158" spans="1:5" x14ac:dyDescent="0.25">
      <c r="A158" s="95" t="s">
        <v>318</v>
      </c>
      <c r="B158" s="96"/>
      <c r="C158" s="96"/>
      <c r="D158" s="96"/>
      <c r="E158" s="96"/>
    </row>
    <row r="159" spans="1:5" x14ac:dyDescent="0.25">
      <c r="A159" s="95" t="s">
        <v>319</v>
      </c>
      <c r="B159" s="96"/>
      <c r="C159" s="96"/>
      <c r="D159" s="96"/>
      <c r="E159" s="96"/>
    </row>
    <row r="160" spans="1:5" x14ac:dyDescent="0.25">
      <c r="A160" s="95" t="s">
        <v>320</v>
      </c>
      <c r="B160" s="96"/>
      <c r="C160" s="96"/>
      <c r="D160" s="96"/>
      <c r="E160" s="96"/>
    </row>
    <row r="161" spans="1:5" x14ac:dyDescent="0.25">
      <c r="A161" s="95" t="s">
        <v>212</v>
      </c>
      <c r="B161" s="96"/>
      <c r="C161" s="96"/>
      <c r="D161" s="96"/>
      <c r="E161" s="96"/>
    </row>
    <row r="162" spans="1:5" x14ac:dyDescent="0.25">
      <c r="A162" s="95" t="s">
        <v>321</v>
      </c>
      <c r="B162" s="96"/>
      <c r="C162" s="96"/>
      <c r="D162" s="96"/>
      <c r="E162" s="96"/>
    </row>
    <row r="163" spans="1:5" x14ac:dyDescent="0.25">
      <c r="A163" s="5"/>
      <c r="B163" s="5"/>
      <c r="C163" s="5"/>
      <c r="D163" s="5"/>
      <c r="E163" s="5"/>
    </row>
    <row r="164" spans="1:5" x14ac:dyDescent="0.25">
      <c r="C164"/>
    </row>
    <row r="165" spans="1:5" x14ac:dyDescent="0.25">
      <c r="C165"/>
    </row>
    <row r="166" spans="1:5" x14ac:dyDescent="0.25">
      <c r="C166"/>
    </row>
    <row r="167" spans="1:5" ht="18" x14ac:dyDescent="0.25">
      <c r="A167" s="97" t="s">
        <v>256</v>
      </c>
      <c r="B167" s="96"/>
      <c r="C167" s="96"/>
      <c r="D167" s="96"/>
      <c r="E167" s="96"/>
    </row>
    <row r="168" spans="1:5" ht="16.5" x14ac:dyDescent="0.25">
      <c r="A168" s="98" t="s">
        <v>1</v>
      </c>
      <c r="B168" s="96"/>
      <c r="C168" s="96"/>
      <c r="D168" s="96"/>
      <c r="E168" s="96"/>
    </row>
    <row r="169" spans="1:5" x14ac:dyDescent="0.25">
      <c r="A169" s="96" t="s">
        <v>2</v>
      </c>
      <c r="B169" s="96"/>
      <c r="C169" s="96"/>
      <c r="D169" s="96"/>
      <c r="E169" s="96"/>
    </row>
    <row r="170" spans="1:5" x14ac:dyDescent="0.25">
      <c r="A170" s="96" t="s">
        <v>3</v>
      </c>
      <c r="B170" s="96"/>
      <c r="C170" s="96"/>
      <c r="D170" s="96"/>
      <c r="E170" s="96"/>
    </row>
    <row r="171" spans="1:5" x14ac:dyDescent="0.25">
      <c r="A171" s="14"/>
      <c r="B171" s="14"/>
      <c r="C171" s="14"/>
      <c r="D171" s="14"/>
      <c r="E171" s="14"/>
    </row>
    <row r="172" spans="1:5" x14ac:dyDescent="0.25">
      <c r="A172" s="2" t="s">
        <v>4</v>
      </c>
      <c r="B172" s="2" t="s">
        <v>5</v>
      </c>
      <c r="C172" s="2" t="s">
        <v>6</v>
      </c>
      <c r="D172" s="2" t="s">
        <v>7</v>
      </c>
      <c r="E172" s="2" t="s">
        <v>414</v>
      </c>
    </row>
    <row r="173" spans="1:5" x14ac:dyDescent="0.25">
      <c r="A173" s="14" t="s">
        <v>403</v>
      </c>
      <c r="B173" s="14" t="s">
        <v>404</v>
      </c>
      <c r="C173" s="14" t="s">
        <v>1</v>
      </c>
      <c r="D173" s="14" t="s">
        <v>257</v>
      </c>
      <c r="E173" s="14" t="s">
        <v>1</v>
      </c>
    </row>
    <row r="174" spans="1:5" x14ac:dyDescent="0.25">
      <c r="A174" s="14" t="s">
        <v>403</v>
      </c>
      <c r="B174" s="14" t="s">
        <v>404</v>
      </c>
      <c r="C174" s="14" t="s">
        <v>258</v>
      </c>
      <c r="D174" s="14" t="s">
        <v>259</v>
      </c>
      <c r="E174" s="14">
        <v>4265395</v>
      </c>
    </row>
    <row r="175" spans="1:5" x14ac:dyDescent="0.25">
      <c r="A175" s="14" t="s">
        <v>403</v>
      </c>
      <c r="B175" s="14" t="s">
        <v>404</v>
      </c>
      <c r="C175" s="14" t="s">
        <v>1</v>
      </c>
      <c r="D175" s="14" t="s">
        <v>260</v>
      </c>
      <c r="E175" s="14" t="s">
        <v>1</v>
      </c>
    </row>
    <row r="176" spans="1:5" x14ac:dyDescent="0.25">
      <c r="A176" s="14" t="s">
        <v>403</v>
      </c>
      <c r="B176" s="14" t="s">
        <v>404</v>
      </c>
      <c r="C176" s="14" t="s">
        <v>261</v>
      </c>
      <c r="D176" s="14" t="s">
        <v>262</v>
      </c>
      <c r="E176" s="14">
        <v>2839118</v>
      </c>
    </row>
    <row r="177" spans="1:5" x14ac:dyDescent="0.25">
      <c r="A177" s="14" t="s">
        <v>403</v>
      </c>
      <c r="B177" s="14" t="s">
        <v>404</v>
      </c>
      <c r="C177" s="14" t="s">
        <v>263</v>
      </c>
      <c r="D177" s="14" t="s">
        <v>264</v>
      </c>
      <c r="E177" s="14">
        <v>861184</v>
      </c>
    </row>
    <row r="178" spans="1:5" x14ac:dyDescent="0.25">
      <c r="A178" s="14" t="s">
        <v>403</v>
      </c>
      <c r="B178" s="14" t="s">
        <v>404</v>
      </c>
      <c r="C178" s="14" t="s">
        <v>265</v>
      </c>
      <c r="D178" s="14" t="s">
        <v>235</v>
      </c>
      <c r="E178" s="14">
        <v>109751</v>
      </c>
    </row>
    <row r="179" spans="1:5" x14ac:dyDescent="0.25">
      <c r="A179" s="14" t="s">
        <v>403</v>
      </c>
      <c r="B179" s="14" t="s">
        <v>404</v>
      </c>
      <c r="C179" s="14" t="s">
        <v>266</v>
      </c>
      <c r="D179" s="14" t="s">
        <v>240</v>
      </c>
      <c r="E179" s="14">
        <v>18623</v>
      </c>
    </row>
    <row r="180" spans="1:5" x14ac:dyDescent="0.25">
      <c r="A180" s="14" t="s">
        <v>403</v>
      </c>
      <c r="B180" s="14" t="s">
        <v>404</v>
      </c>
      <c r="C180" s="14" t="s">
        <v>267</v>
      </c>
      <c r="D180" s="14" t="s">
        <v>268</v>
      </c>
      <c r="E180" s="14">
        <v>732810</v>
      </c>
    </row>
    <row r="181" spans="1:5" x14ac:dyDescent="0.25">
      <c r="A181" s="14" t="s">
        <v>403</v>
      </c>
      <c r="B181" s="14" t="s">
        <v>404</v>
      </c>
      <c r="C181" s="14" t="s">
        <v>29</v>
      </c>
      <c r="D181" s="14" t="s">
        <v>269</v>
      </c>
      <c r="E181" s="14">
        <v>565093</v>
      </c>
    </row>
    <row r="182" spans="1:5" x14ac:dyDescent="0.25">
      <c r="A182" s="14" t="s">
        <v>403</v>
      </c>
      <c r="B182" s="14" t="s">
        <v>404</v>
      </c>
      <c r="C182" s="14" t="s">
        <v>31</v>
      </c>
      <c r="D182" s="14" t="s">
        <v>270</v>
      </c>
      <c r="E182" s="14">
        <v>126448</v>
      </c>
    </row>
    <row r="183" spans="1:5" x14ac:dyDescent="0.25">
      <c r="A183" s="14" t="s">
        <v>403</v>
      </c>
      <c r="B183" s="14" t="s">
        <v>404</v>
      </c>
      <c r="C183" s="14" t="s">
        <v>1</v>
      </c>
      <c r="D183" s="14" t="s">
        <v>271</v>
      </c>
      <c r="E183" s="14" t="s">
        <v>1</v>
      </c>
    </row>
    <row r="184" spans="1:5" x14ac:dyDescent="0.25">
      <c r="A184" s="14" t="s">
        <v>403</v>
      </c>
      <c r="B184" s="14" t="s">
        <v>404</v>
      </c>
      <c r="C184" s="14" t="s">
        <v>272</v>
      </c>
      <c r="D184" s="14" t="s">
        <v>273</v>
      </c>
      <c r="E184" s="14">
        <v>33732</v>
      </c>
    </row>
    <row r="185" spans="1:5" x14ac:dyDescent="0.25">
      <c r="A185" s="14" t="s">
        <v>403</v>
      </c>
      <c r="B185" s="14" t="s">
        <v>404</v>
      </c>
      <c r="C185" s="14" t="s">
        <v>274</v>
      </c>
      <c r="D185" s="14" t="s">
        <v>275</v>
      </c>
      <c r="E185" s="14">
        <v>22453</v>
      </c>
    </row>
    <row r="186" spans="1:5" x14ac:dyDescent="0.25">
      <c r="A186" s="14" t="s">
        <v>403</v>
      </c>
      <c r="B186" s="14" t="s">
        <v>404</v>
      </c>
      <c r="C186" s="14" t="s">
        <v>276</v>
      </c>
      <c r="D186" s="14" t="s">
        <v>277</v>
      </c>
      <c r="E186" s="14">
        <v>6811</v>
      </c>
    </row>
    <row r="187" spans="1:5" x14ac:dyDescent="0.25">
      <c r="A187" s="14" t="s">
        <v>403</v>
      </c>
      <c r="B187" s="14" t="s">
        <v>404</v>
      </c>
      <c r="C187" s="14" t="s">
        <v>278</v>
      </c>
      <c r="D187" s="14" t="s">
        <v>279</v>
      </c>
      <c r="E187" s="14">
        <v>868</v>
      </c>
    </row>
    <row r="188" spans="1:5" x14ac:dyDescent="0.25">
      <c r="A188" s="14" t="s">
        <v>403</v>
      </c>
      <c r="B188" s="14" t="s">
        <v>404</v>
      </c>
      <c r="C188" s="14" t="s">
        <v>280</v>
      </c>
      <c r="D188" s="14" t="s">
        <v>281</v>
      </c>
      <c r="E188" s="14">
        <v>147</v>
      </c>
    </row>
    <row r="189" spans="1:5" x14ac:dyDescent="0.25">
      <c r="A189" s="14" t="s">
        <v>403</v>
      </c>
      <c r="B189" s="14" t="s">
        <v>404</v>
      </c>
      <c r="C189" s="14" t="s">
        <v>282</v>
      </c>
      <c r="D189" s="14" t="s">
        <v>283</v>
      </c>
      <c r="E189" s="14">
        <v>5795</v>
      </c>
    </row>
    <row r="190" spans="1:5" x14ac:dyDescent="0.25">
      <c r="A190" s="14" t="s">
        <v>403</v>
      </c>
      <c r="B190" s="14" t="s">
        <v>404</v>
      </c>
      <c r="C190" s="14" t="s">
        <v>284</v>
      </c>
      <c r="D190" s="14" t="s">
        <v>285</v>
      </c>
      <c r="E190" s="14">
        <v>4469</v>
      </c>
    </row>
    <row r="191" spans="1:5" x14ac:dyDescent="0.25">
      <c r="A191" s="14" t="s">
        <v>403</v>
      </c>
      <c r="B191" s="14" t="s">
        <v>404</v>
      </c>
      <c r="C191" s="14" t="s">
        <v>1</v>
      </c>
      <c r="D191" s="14" t="s">
        <v>286</v>
      </c>
      <c r="E191" s="14" t="s">
        <v>1</v>
      </c>
    </row>
    <row r="192" spans="1:5" x14ac:dyDescent="0.25">
      <c r="A192" s="14" t="s">
        <v>403</v>
      </c>
      <c r="B192" s="14" t="s">
        <v>404</v>
      </c>
      <c r="C192" s="14" t="s">
        <v>287</v>
      </c>
      <c r="D192" s="14" t="s">
        <v>288</v>
      </c>
      <c r="E192" s="14">
        <v>3179477</v>
      </c>
    </row>
    <row r="193" spans="1:5" x14ac:dyDescent="0.25">
      <c r="A193" s="14" t="s">
        <v>403</v>
      </c>
      <c r="B193" s="14" t="s">
        <v>404</v>
      </c>
      <c r="C193" s="14" t="s">
        <v>289</v>
      </c>
      <c r="D193" s="14" t="s">
        <v>290</v>
      </c>
      <c r="E193" s="14">
        <v>2350897</v>
      </c>
    </row>
    <row r="194" spans="1:5" x14ac:dyDescent="0.25">
      <c r="A194" s="14" t="s">
        <v>403</v>
      </c>
      <c r="B194" s="14" t="s">
        <v>404</v>
      </c>
      <c r="C194" s="14" t="s">
        <v>36</v>
      </c>
      <c r="D194" s="14" t="s">
        <v>291</v>
      </c>
      <c r="E194" s="14">
        <v>581518</v>
      </c>
    </row>
    <row r="195" spans="1:5" x14ac:dyDescent="0.25">
      <c r="A195" s="14" t="s">
        <v>403</v>
      </c>
      <c r="B195" s="14" t="s">
        <v>404</v>
      </c>
      <c r="C195" s="14" t="s">
        <v>37</v>
      </c>
      <c r="D195" s="14" t="s">
        <v>292</v>
      </c>
      <c r="E195" s="14">
        <v>403226</v>
      </c>
    </row>
    <row r="196" spans="1:5" x14ac:dyDescent="0.25">
      <c r="A196" s="14" t="s">
        <v>403</v>
      </c>
      <c r="B196" s="14" t="s">
        <v>404</v>
      </c>
      <c r="C196" s="14" t="s">
        <v>38</v>
      </c>
      <c r="D196" s="14" t="s">
        <v>293</v>
      </c>
      <c r="E196" s="14">
        <v>178292</v>
      </c>
    </row>
    <row r="197" spans="1:5" x14ac:dyDescent="0.25">
      <c r="A197" s="14" t="s">
        <v>403</v>
      </c>
      <c r="B197" s="14" t="s">
        <v>404</v>
      </c>
      <c r="C197" s="14" t="s">
        <v>294</v>
      </c>
      <c r="D197" s="14" t="s">
        <v>295</v>
      </c>
      <c r="E197" s="14">
        <v>247062</v>
      </c>
    </row>
    <row r="198" spans="1:5" x14ac:dyDescent="0.25">
      <c r="A198" s="14" t="s">
        <v>403</v>
      </c>
      <c r="B198" s="14" t="s">
        <v>404</v>
      </c>
      <c r="C198" s="14" t="s">
        <v>296</v>
      </c>
      <c r="D198" s="14" t="s">
        <v>297</v>
      </c>
      <c r="E198" s="14">
        <v>12596</v>
      </c>
    </row>
    <row r="199" spans="1:5" x14ac:dyDescent="0.25">
      <c r="A199" s="14" t="s">
        <v>403</v>
      </c>
      <c r="B199" s="14" t="s">
        <v>404</v>
      </c>
      <c r="C199" s="14" t="s">
        <v>298</v>
      </c>
      <c r="D199" s="14" t="s">
        <v>299</v>
      </c>
      <c r="E199" s="14">
        <v>234466</v>
      </c>
    </row>
    <row r="200" spans="1:5" x14ac:dyDescent="0.25">
      <c r="A200" s="14" t="s">
        <v>403</v>
      </c>
      <c r="B200" s="14" t="s">
        <v>404</v>
      </c>
      <c r="C200" s="14" t="s">
        <v>300</v>
      </c>
      <c r="D200" s="14" t="s">
        <v>301</v>
      </c>
      <c r="E200" s="14">
        <v>64239</v>
      </c>
    </row>
    <row r="201" spans="1:5" x14ac:dyDescent="0.25">
      <c r="A201" s="14" t="s">
        <v>403</v>
      </c>
      <c r="B201" s="14" t="s">
        <v>404</v>
      </c>
      <c r="C201" s="14" t="s">
        <v>302</v>
      </c>
      <c r="D201" s="14" t="s">
        <v>303</v>
      </c>
      <c r="E201" s="14">
        <v>52491</v>
      </c>
    </row>
    <row r="202" spans="1:5" x14ac:dyDescent="0.25">
      <c r="A202" s="14" t="s">
        <v>403</v>
      </c>
      <c r="B202" s="14" t="s">
        <v>404</v>
      </c>
      <c r="C202" s="14" t="s">
        <v>304</v>
      </c>
      <c r="D202" s="14" t="s">
        <v>305</v>
      </c>
      <c r="E202" s="14">
        <v>11748</v>
      </c>
    </row>
    <row r="203" spans="1:5" x14ac:dyDescent="0.25">
      <c r="A203" s="14" t="s">
        <v>403</v>
      </c>
      <c r="B203" s="14" t="s">
        <v>404</v>
      </c>
      <c r="C203" s="14" t="s">
        <v>306</v>
      </c>
      <c r="D203" s="14" t="s">
        <v>307</v>
      </c>
      <c r="E203" s="14">
        <v>2354</v>
      </c>
    </row>
    <row r="204" spans="1:5" x14ac:dyDescent="0.25">
      <c r="A204" s="14" t="s">
        <v>403</v>
      </c>
      <c r="B204" s="14" t="s">
        <v>404</v>
      </c>
      <c r="C204" s="14" t="s">
        <v>308</v>
      </c>
      <c r="D204" s="14" t="s">
        <v>309</v>
      </c>
      <c r="E204" s="14">
        <v>9394</v>
      </c>
    </row>
    <row r="205" spans="1:5" x14ac:dyDescent="0.25">
      <c r="A205" s="14" t="s">
        <v>403</v>
      </c>
      <c r="B205" s="14" t="s">
        <v>404</v>
      </c>
      <c r="C205" s="14" t="s">
        <v>310</v>
      </c>
      <c r="D205" s="14" t="s">
        <v>311</v>
      </c>
      <c r="E205" s="14">
        <v>49494</v>
      </c>
    </row>
    <row r="206" spans="1:5" x14ac:dyDescent="0.25">
      <c r="A206" s="14" t="s">
        <v>403</v>
      </c>
      <c r="B206" s="14" t="s">
        <v>404</v>
      </c>
      <c r="C206" s="14" t="s">
        <v>41</v>
      </c>
      <c r="D206" s="14" t="s">
        <v>312</v>
      </c>
      <c r="E206" s="14">
        <v>44787</v>
      </c>
    </row>
    <row r="207" spans="1:5" x14ac:dyDescent="0.25">
      <c r="A207" s="14" t="s">
        <v>403</v>
      </c>
      <c r="B207" s="14" t="s">
        <v>404</v>
      </c>
      <c r="C207" s="14" t="s">
        <v>313</v>
      </c>
      <c r="D207" s="14" t="s">
        <v>314</v>
      </c>
      <c r="E207" s="14">
        <v>24959</v>
      </c>
    </row>
    <row r="208" spans="1:5" ht="15.75" x14ac:dyDescent="0.3">
      <c r="A208" s="99" t="s">
        <v>207</v>
      </c>
      <c r="B208" s="96"/>
      <c r="C208" s="96"/>
      <c r="D208" s="96"/>
      <c r="E208" s="96"/>
    </row>
    <row r="209" spans="1:5" x14ac:dyDescent="0.25">
      <c r="A209" s="95" t="s">
        <v>315</v>
      </c>
      <c r="B209" s="96"/>
      <c r="C209" s="96"/>
      <c r="D209" s="96"/>
      <c r="E209" s="96"/>
    </row>
    <row r="210" spans="1:5" x14ac:dyDescent="0.25">
      <c r="A210" s="95" t="s">
        <v>316</v>
      </c>
      <c r="B210" s="96"/>
      <c r="C210" s="96"/>
      <c r="D210" s="96"/>
      <c r="E210" s="96"/>
    </row>
    <row r="211" spans="1:5" x14ac:dyDescent="0.25">
      <c r="A211" s="95" t="s">
        <v>317</v>
      </c>
      <c r="B211" s="96"/>
      <c r="C211" s="96"/>
      <c r="D211" s="96"/>
      <c r="E211" s="96"/>
    </row>
    <row r="212" spans="1:5" x14ac:dyDescent="0.25">
      <c r="A212" s="95" t="s">
        <v>318</v>
      </c>
      <c r="B212" s="96"/>
      <c r="C212" s="96"/>
      <c r="D212" s="96"/>
      <c r="E212" s="96"/>
    </row>
    <row r="213" spans="1:5" x14ac:dyDescent="0.25">
      <c r="A213" s="95" t="s">
        <v>319</v>
      </c>
      <c r="B213" s="96"/>
      <c r="C213" s="96"/>
      <c r="D213" s="96"/>
      <c r="E213" s="96"/>
    </row>
    <row r="214" spans="1:5" x14ac:dyDescent="0.25">
      <c r="A214" s="95" t="s">
        <v>320</v>
      </c>
      <c r="B214" s="96"/>
      <c r="C214" s="96"/>
      <c r="D214" s="96"/>
      <c r="E214" s="96"/>
    </row>
    <row r="215" spans="1:5" x14ac:dyDescent="0.25">
      <c r="A215" s="95" t="s">
        <v>212</v>
      </c>
      <c r="B215" s="96"/>
      <c r="C215" s="96"/>
      <c r="D215" s="96"/>
      <c r="E215" s="96"/>
    </row>
    <row r="216" spans="1:5" x14ac:dyDescent="0.25">
      <c r="A216" s="95" t="s">
        <v>321</v>
      </c>
      <c r="B216" s="96"/>
      <c r="C216" s="96"/>
      <c r="D216" s="96"/>
      <c r="E216" s="96"/>
    </row>
    <row r="217" spans="1:5" x14ac:dyDescent="0.25">
      <c r="A217" s="14"/>
      <c r="B217" s="14"/>
      <c r="C217" s="14"/>
      <c r="D217" s="14"/>
      <c r="E217" s="14"/>
    </row>
    <row r="218" spans="1:5" x14ac:dyDescent="0.25">
      <c r="A218" s="14"/>
      <c r="B218" s="14"/>
      <c r="C218" s="14"/>
      <c r="D218" s="14"/>
      <c r="E218" s="14"/>
    </row>
    <row r="219" spans="1:5" x14ac:dyDescent="0.25">
      <c r="A219" s="14"/>
      <c r="B219" s="14"/>
      <c r="C219" s="14"/>
      <c r="D219" s="14"/>
      <c r="E219" s="14"/>
    </row>
    <row r="220" spans="1:5" x14ac:dyDescent="0.25">
      <c r="A220" s="14"/>
      <c r="B220" s="14"/>
      <c r="C220" s="14"/>
      <c r="D220" s="14"/>
      <c r="E220" s="14"/>
    </row>
    <row r="221" spans="1:5" x14ac:dyDescent="0.25">
      <c r="A221" s="14"/>
      <c r="B221" s="14"/>
      <c r="C221" s="14"/>
      <c r="D221" s="14"/>
      <c r="E221" s="14"/>
    </row>
    <row r="222" spans="1:5" x14ac:dyDescent="0.25">
      <c r="A222" s="14"/>
      <c r="B222" s="14"/>
      <c r="C222" s="14"/>
      <c r="D222" s="14"/>
      <c r="E222" s="14"/>
    </row>
    <row r="223" spans="1:5" x14ac:dyDescent="0.25">
      <c r="C223"/>
    </row>
    <row r="224" spans="1:5" x14ac:dyDescent="0.25">
      <c r="C224"/>
    </row>
    <row r="225" spans="1:5" x14ac:dyDescent="0.25">
      <c r="C225"/>
    </row>
    <row r="226" spans="1:5" ht="18" x14ac:dyDescent="0.25">
      <c r="A226" s="97" t="s">
        <v>256</v>
      </c>
      <c r="B226" s="96"/>
      <c r="C226" s="96"/>
      <c r="D226" s="96"/>
      <c r="E226" s="96"/>
    </row>
    <row r="227" spans="1:5" ht="16.5" x14ac:dyDescent="0.25">
      <c r="A227" s="98" t="s">
        <v>1</v>
      </c>
      <c r="B227" s="96"/>
      <c r="C227" s="96"/>
      <c r="D227" s="96"/>
      <c r="E227" s="96"/>
    </row>
    <row r="228" spans="1:5" x14ac:dyDescent="0.25">
      <c r="A228" s="96" t="s">
        <v>2</v>
      </c>
      <c r="B228" s="96"/>
      <c r="C228" s="96"/>
      <c r="D228" s="96"/>
      <c r="E228" s="96"/>
    </row>
    <row r="229" spans="1:5" x14ac:dyDescent="0.25">
      <c r="A229" s="96" t="s">
        <v>3</v>
      </c>
      <c r="B229" s="96"/>
      <c r="C229" s="96"/>
      <c r="D229" s="96"/>
      <c r="E229" s="96"/>
    </row>
    <row r="230" spans="1:5" x14ac:dyDescent="0.25">
      <c r="A230" s="14"/>
      <c r="B230" s="14"/>
      <c r="C230" s="14"/>
      <c r="D230" s="14"/>
      <c r="E230" s="14"/>
    </row>
    <row r="231" spans="1:5" x14ac:dyDescent="0.25">
      <c r="A231" s="2" t="s">
        <v>4</v>
      </c>
      <c r="B231" s="2" t="s">
        <v>5</v>
      </c>
      <c r="C231" s="2" t="s">
        <v>6</v>
      </c>
      <c r="D231" s="2" t="s">
        <v>7</v>
      </c>
      <c r="E231" s="2" t="s">
        <v>205</v>
      </c>
    </row>
    <row r="232" spans="1:5" x14ac:dyDescent="0.25">
      <c r="A232" s="14" t="s">
        <v>403</v>
      </c>
      <c r="B232" s="14" t="s">
        <v>404</v>
      </c>
      <c r="C232" s="14" t="s">
        <v>1</v>
      </c>
      <c r="D232" s="14" t="s">
        <v>257</v>
      </c>
      <c r="E232" s="14" t="s">
        <v>1</v>
      </c>
    </row>
    <row r="233" spans="1:5" x14ac:dyDescent="0.25">
      <c r="A233" s="14" t="s">
        <v>403</v>
      </c>
      <c r="B233" s="14" t="s">
        <v>404</v>
      </c>
      <c r="C233" s="14" t="s">
        <v>258</v>
      </c>
      <c r="D233" s="14" t="s">
        <v>259</v>
      </c>
      <c r="E233" s="14">
        <v>4331349</v>
      </c>
    </row>
    <row r="234" spans="1:5" x14ac:dyDescent="0.25">
      <c r="A234" s="14" t="s">
        <v>403</v>
      </c>
      <c r="B234" s="14" t="s">
        <v>404</v>
      </c>
      <c r="C234" s="14" t="s">
        <v>1</v>
      </c>
      <c r="D234" s="14" t="s">
        <v>260</v>
      </c>
      <c r="E234" s="14" t="s">
        <v>1</v>
      </c>
    </row>
    <row r="235" spans="1:5" x14ac:dyDescent="0.25">
      <c r="A235" s="14" t="s">
        <v>403</v>
      </c>
      <c r="B235" s="14" t="s">
        <v>404</v>
      </c>
      <c r="C235" s="14" t="s">
        <v>261</v>
      </c>
      <c r="D235" s="14" t="s">
        <v>262</v>
      </c>
      <c r="E235" s="14">
        <v>2901027</v>
      </c>
    </row>
    <row r="236" spans="1:5" x14ac:dyDescent="0.25">
      <c r="A236" s="14" t="s">
        <v>403</v>
      </c>
      <c r="B236" s="14" t="s">
        <v>404</v>
      </c>
      <c r="C236" s="14" t="s">
        <v>263</v>
      </c>
      <c r="D236" s="14" t="s">
        <v>264</v>
      </c>
      <c r="E236" s="14">
        <v>864334</v>
      </c>
    </row>
    <row r="237" spans="1:5" x14ac:dyDescent="0.25">
      <c r="A237" s="14" t="s">
        <v>403</v>
      </c>
      <c r="B237" s="14" t="s">
        <v>404</v>
      </c>
      <c r="C237" s="14" t="s">
        <v>265</v>
      </c>
      <c r="D237" s="14" t="s">
        <v>235</v>
      </c>
      <c r="E237" s="14">
        <v>109960</v>
      </c>
    </row>
    <row r="238" spans="1:5" x14ac:dyDescent="0.25">
      <c r="A238" s="14" t="s">
        <v>403</v>
      </c>
      <c r="B238" s="14" t="s">
        <v>404</v>
      </c>
      <c r="C238" s="14" t="s">
        <v>266</v>
      </c>
      <c r="D238" s="14" t="s">
        <v>240</v>
      </c>
      <c r="E238" s="14">
        <v>26001</v>
      </c>
    </row>
    <row r="239" spans="1:5" x14ac:dyDescent="0.25">
      <c r="A239" s="14" t="s">
        <v>403</v>
      </c>
      <c r="B239" s="14" t="s">
        <v>404</v>
      </c>
      <c r="C239" s="14" t="s">
        <v>267</v>
      </c>
      <c r="D239" s="14" t="s">
        <v>268</v>
      </c>
      <c r="E239" s="14">
        <v>728373</v>
      </c>
    </row>
    <row r="240" spans="1:5" x14ac:dyDescent="0.25">
      <c r="A240" s="14" t="s">
        <v>403</v>
      </c>
      <c r="B240" s="14" t="s">
        <v>404</v>
      </c>
      <c r="C240" s="14" t="s">
        <v>29</v>
      </c>
      <c r="D240" s="14" t="s">
        <v>269</v>
      </c>
      <c r="E240" s="14">
        <v>565988</v>
      </c>
    </row>
    <row r="241" spans="1:5" x14ac:dyDescent="0.25">
      <c r="A241" s="14" t="s">
        <v>403</v>
      </c>
      <c r="B241" s="14" t="s">
        <v>404</v>
      </c>
      <c r="C241" s="14" t="s">
        <v>31</v>
      </c>
      <c r="D241" s="14" t="s">
        <v>270</v>
      </c>
      <c r="E241" s="14">
        <v>128367</v>
      </c>
    </row>
    <row r="242" spans="1:5" x14ac:dyDescent="0.25">
      <c r="A242" s="14" t="s">
        <v>403</v>
      </c>
      <c r="B242" s="14" t="s">
        <v>404</v>
      </c>
      <c r="C242" s="14" t="s">
        <v>1</v>
      </c>
      <c r="D242" s="14" t="s">
        <v>271</v>
      </c>
      <c r="E242" s="14" t="s">
        <v>1</v>
      </c>
    </row>
    <row r="243" spans="1:5" x14ac:dyDescent="0.25">
      <c r="A243" s="14" t="s">
        <v>403</v>
      </c>
      <c r="B243" s="14" t="s">
        <v>404</v>
      </c>
      <c r="C243" s="14" t="s">
        <v>272</v>
      </c>
      <c r="D243" s="14" t="s">
        <v>273</v>
      </c>
      <c r="E243" s="14">
        <v>33742</v>
      </c>
    </row>
    <row r="244" spans="1:5" x14ac:dyDescent="0.25">
      <c r="A244" s="14" t="s">
        <v>403</v>
      </c>
      <c r="B244" s="14" t="s">
        <v>404</v>
      </c>
      <c r="C244" s="14" t="s">
        <v>274</v>
      </c>
      <c r="D244" s="14" t="s">
        <v>275</v>
      </c>
      <c r="E244" s="14">
        <v>22599</v>
      </c>
    </row>
    <row r="245" spans="1:5" x14ac:dyDescent="0.25">
      <c r="A245" s="14" t="s">
        <v>403</v>
      </c>
      <c r="B245" s="14" t="s">
        <v>404</v>
      </c>
      <c r="C245" s="14" t="s">
        <v>276</v>
      </c>
      <c r="D245" s="14" t="s">
        <v>277</v>
      </c>
      <c r="E245" s="14">
        <v>6733</v>
      </c>
    </row>
    <row r="246" spans="1:5" x14ac:dyDescent="0.25">
      <c r="A246" s="14" t="s">
        <v>403</v>
      </c>
      <c r="B246" s="14" t="s">
        <v>404</v>
      </c>
      <c r="C246" s="14" t="s">
        <v>278</v>
      </c>
      <c r="D246" s="14" t="s">
        <v>279</v>
      </c>
      <c r="E246" s="14">
        <v>857</v>
      </c>
    </row>
    <row r="247" spans="1:5" x14ac:dyDescent="0.25">
      <c r="A247" s="14" t="s">
        <v>403</v>
      </c>
      <c r="B247" s="14" t="s">
        <v>404</v>
      </c>
      <c r="C247" s="14" t="s">
        <v>280</v>
      </c>
      <c r="D247" s="14" t="s">
        <v>281</v>
      </c>
      <c r="E247" s="14">
        <v>203</v>
      </c>
    </row>
    <row r="248" spans="1:5" x14ac:dyDescent="0.25">
      <c r="A248" s="14" t="s">
        <v>403</v>
      </c>
      <c r="B248" s="14" t="s">
        <v>404</v>
      </c>
      <c r="C248" s="14" t="s">
        <v>282</v>
      </c>
      <c r="D248" s="14" t="s">
        <v>283</v>
      </c>
      <c r="E248" s="14">
        <v>5674</v>
      </c>
    </row>
    <row r="249" spans="1:5" x14ac:dyDescent="0.25">
      <c r="A249" s="14" t="s">
        <v>403</v>
      </c>
      <c r="B249" s="14" t="s">
        <v>404</v>
      </c>
      <c r="C249" s="14" t="s">
        <v>284</v>
      </c>
      <c r="D249" s="14" t="s">
        <v>285</v>
      </c>
      <c r="E249" s="14">
        <v>4409</v>
      </c>
    </row>
    <row r="250" spans="1:5" x14ac:dyDescent="0.25">
      <c r="A250" s="14" t="s">
        <v>403</v>
      </c>
      <c r="B250" s="14" t="s">
        <v>404</v>
      </c>
      <c r="C250" s="14" t="s">
        <v>1</v>
      </c>
      <c r="D250" s="14" t="s">
        <v>286</v>
      </c>
      <c r="E250" s="14" t="s">
        <v>1</v>
      </c>
    </row>
    <row r="251" spans="1:5" x14ac:dyDescent="0.25">
      <c r="A251" s="14" t="s">
        <v>403</v>
      </c>
      <c r="B251" s="14" t="s">
        <v>404</v>
      </c>
      <c r="C251" s="14" t="s">
        <v>287</v>
      </c>
      <c r="D251" s="14" t="s">
        <v>288</v>
      </c>
      <c r="E251" s="14">
        <v>3195820</v>
      </c>
    </row>
    <row r="252" spans="1:5" x14ac:dyDescent="0.25">
      <c r="A252" s="14" t="s">
        <v>403</v>
      </c>
      <c r="B252" s="14" t="s">
        <v>404</v>
      </c>
      <c r="C252" s="14" t="s">
        <v>289</v>
      </c>
      <c r="D252" s="14" t="s">
        <v>290</v>
      </c>
      <c r="E252" s="14">
        <v>2332906</v>
      </c>
    </row>
    <row r="253" spans="1:5" x14ac:dyDescent="0.25">
      <c r="A253" s="14" t="s">
        <v>403</v>
      </c>
      <c r="B253" s="14" t="s">
        <v>404</v>
      </c>
      <c r="C253" s="14" t="s">
        <v>36</v>
      </c>
      <c r="D253" s="14" t="s">
        <v>291</v>
      </c>
      <c r="E253" s="14">
        <v>609496</v>
      </c>
    </row>
    <row r="254" spans="1:5" x14ac:dyDescent="0.25">
      <c r="A254" s="14" t="s">
        <v>403</v>
      </c>
      <c r="B254" s="14" t="s">
        <v>404</v>
      </c>
      <c r="C254" s="14" t="s">
        <v>37</v>
      </c>
      <c r="D254" s="14" t="s">
        <v>292</v>
      </c>
      <c r="E254" s="14">
        <v>432369</v>
      </c>
    </row>
    <row r="255" spans="1:5" x14ac:dyDescent="0.25">
      <c r="A255" s="14" t="s">
        <v>403</v>
      </c>
      <c r="B255" s="14" t="s">
        <v>404</v>
      </c>
      <c r="C255" s="14" t="s">
        <v>38</v>
      </c>
      <c r="D255" s="14" t="s">
        <v>293</v>
      </c>
      <c r="E255" s="14">
        <v>177127</v>
      </c>
    </row>
    <row r="256" spans="1:5" x14ac:dyDescent="0.25">
      <c r="A256" s="14" t="s">
        <v>403</v>
      </c>
      <c r="B256" s="14" t="s">
        <v>404</v>
      </c>
      <c r="C256" s="14" t="s">
        <v>294</v>
      </c>
      <c r="D256" s="14" t="s">
        <v>295</v>
      </c>
      <c r="E256" s="14">
        <v>253418</v>
      </c>
    </row>
    <row r="257" spans="1:5" x14ac:dyDescent="0.25">
      <c r="A257" s="14" t="s">
        <v>403</v>
      </c>
      <c r="B257" s="14" t="s">
        <v>404</v>
      </c>
      <c r="C257" s="14" t="s">
        <v>296</v>
      </c>
      <c r="D257" s="14" t="s">
        <v>297</v>
      </c>
      <c r="E257" s="14">
        <v>4410</v>
      </c>
    </row>
    <row r="258" spans="1:5" x14ac:dyDescent="0.25">
      <c r="A258" s="14" t="s">
        <v>403</v>
      </c>
      <c r="B258" s="14" t="s">
        <v>404</v>
      </c>
      <c r="C258" s="14" t="s">
        <v>298</v>
      </c>
      <c r="D258" s="14" t="s">
        <v>299</v>
      </c>
      <c r="E258" s="14">
        <v>249008</v>
      </c>
    </row>
    <row r="259" spans="1:5" x14ac:dyDescent="0.25">
      <c r="A259" s="14" t="s">
        <v>403</v>
      </c>
      <c r="B259" s="14" t="s">
        <v>404</v>
      </c>
      <c r="C259" s="14" t="s">
        <v>300</v>
      </c>
      <c r="D259" s="14" t="s">
        <v>301</v>
      </c>
      <c r="E259" s="14">
        <v>64169</v>
      </c>
    </row>
    <row r="260" spans="1:5" x14ac:dyDescent="0.25">
      <c r="A260" s="14" t="s">
        <v>403</v>
      </c>
      <c r="B260" s="14" t="s">
        <v>404</v>
      </c>
      <c r="C260" s="14" t="s">
        <v>302</v>
      </c>
      <c r="D260" s="14" t="s">
        <v>303</v>
      </c>
      <c r="E260" s="14">
        <v>52134</v>
      </c>
    </row>
    <row r="261" spans="1:5" x14ac:dyDescent="0.25">
      <c r="A261" s="14" t="s">
        <v>403</v>
      </c>
      <c r="B261" s="14" t="s">
        <v>404</v>
      </c>
      <c r="C261" s="14" t="s">
        <v>304</v>
      </c>
      <c r="D261" s="14" t="s">
        <v>305</v>
      </c>
      <c r="E261" s="14">
        <v>12035</v>
      </c>
    </row>
    <row r="262" spans="1:5" x14ac:dyDescent="0.25">
      <c r="A262" s="14" t="s">
        <v>403</v>
      </c>
      <c r="B262" s="14" t="s">
        <v>404</v>
      </c>
      <c r="C262" s="14" t="s">
        <v>306</v>
      </c>
      <c r="D262" s="14" t="s">
        <v>307</v>
      </c>
      <c r="E262" s="14">
        <v>2346</v>
      </c>
    </row>
    <row r="263" spans="1:5" x14ac:dyDescent="0.25">
      <c r="A263" s="14" t="s">
        <v>403</v>
      </c>
      <c r="B263" s="14" t="s">
        <v>404</v>
      </c>
      <c r="C263" s="14" t="s">
        <v>308</v>
      </c>
      <c r="D263" s="14" t="s">
        <v>309</v>
      </c>
      <c r="E263" s="14">
        <v>9689</v>
      </c>
    </row>
    <row r="264" spans="1:5" x14ac:dyDescent="0.25">
      <c r="A264" s="14" t="s">
        <v>403</v>
      </c>
      <c r="B264" s="14" t="s">
        <v>404</v>
      </c>
      <c r="C264" s="14" t="s">
        <v>310</v>
      </c>
      <c r="D264" s="14" t="s">
        <v>311</v>
      </c>
      <c r="E264" s="14">
        <v>49803</v>
      </c>
    </row>
    <row r="265" spans="1:5" x14ac:dyDescent="0.25">
      <c r="A265" s="14" t="s">
        <v>403</v>
      </c>
      <c r="B265" s="14" t="s">
        <v>404</v>
      </c>
      <c r="C265" s="14" t="s">
        <v>41</v>
      </c>
      <c r="D265" s="14" t="s">
        <v>312</v>
      </c>
      <c r="E265" s="14">
        <v>44748</v>
      </c>
    </row>
    <row r="266" spans="1:5" x14ac:dyDescent="0.25">
      <c r="A266" s="14" t="s">
        <v>403</v>
      </c>
      <c r="B266" s="14" t="s">
        <v>404</v>
      </c>
      <c r="C266" s="14" t="s">
        <v>313</v>
      </c>
      <c r="D266" s="14" t="s">
        <v>314</v>
      </c>
      <c r="E266" s="14">
        <v>25700</v>
      </c>
    </row>
    <row r="267" spans="1:5" ht="15.75" x14ac:dyDescent="0.3">
      <c r="A267" s="99" t="s">
        <v>207</v>
      </c>
      <c r="B267" s="96"/>
      <c r="C267" s="96"/>
      <c r="D267" s="96"/>
      <c r="E267" s="96"/>
    </row>
    <row r="268" spans="1:5" x14ac:dyDescent="0.25">
      <c r="A268" s="95" t="s">
        <v>315</v>
      </c>
      <c r="B268" s="96"/>
      <c r="C268" s="96"/>
      <c r="D268" s="96"/>
      <c r="E268" s="96"/>
    </row>
    <row r="269" spans="1:5" x14ac:dyDescent="0.25">
      <c r="A269" s="95" t="s">
        <v>316</v>
      </c>
      <c r="B269" s="96"/>
      <c r="C269" s="96"/>
      <c r="D269" s="96"/>
      <c r="E269" s="96"/>
    </row>
    <row r="270" spans="1:5" x14ac:dyDescent="0.25">
      <c r="A270" s="95" t="s">
        <v>317</v>
      </c>
      <c r="B270" s="96"/>
      <c r="C270" s="96"/>
      <c r="D270" s="96"/>
      <c r="E270" s="96"/>
    </row>
    <row r="271" spans="1:5" x14ac:dyDescent="0.25">
      <c r="A271" s="95" t="s">
        <v>318</v>
      </c>
      <c r="B271" s="96"/>
      <c r="C271" s="96"/>
      <c r="D271" s="96"/>
      <c r="E271" s="96"/>
    </row>
    <row r="272" spans="1:5" x14ac:dyDescent="0.25">
      <c r="A272" s="95" t="s">
        <v>319</v>
      </c>
      <c r="B272" s="96"/>
      <c r="C272" s="96"/>
      <c r="D272" s="96"/>
      <c r="E272" s="96"/>
    </row>
    <row r="273" spans="1:5" x14ac:dyDescent="0.25">
      <c r="A273" s="95" t="s">
        <v>320</v>
      </c>
      <c r="B273" s="96"/>
      <c r="C273" s="96"/>
      <c r="D273" s="96"/>
      <c r="E273" s="96"/>
    </row>
    <row r="274" spans="1:5" x14ac:dyDescent="0.25">
      <c r="A274" s="95" t="s">
        <v>212</v>
      </c>
      <c r="B274" s="96"/>
      <c r="C274" s="96"/>
      <c r="D274" s="96"/>
      <c r="E274" s="96"/>
    </row>
    <row r="275" spans="1:5" x14ac:dyDescent="0.25">
      <c r="A275" s="95" t="s">
        <v>321</v>
      </c>
      <c r="B275" s="96"/>
      <c r="C275" s="96"/>
      <c r="D275" s="96"/>
      <c r="E275" s="96"/>
    </row>
    <row r="276" spans="1:5" x14ac:dyDescent="0.25">
      <c r="C276"/>
    </row>
    <row r="277" spans="1:5" x14ac:dyDescent="0.25">
      <c r="C277"/>
    </row>
    <row r="278" spans="1:5" ht="18" x14ac:dyDescent="0.25">
      <c r="A278" s="97" t="s">
        <v>256</v>
      </c>
      <c r="B278" s="96"/>
      <c r="C278" s="96"/>
      <c r="D278" s="96"/>
      <c r="E278" s="96"/>
    </row>
    <row r="279" spans="1:5" ht="16.5" x14ac:dyDescent="0.25">
      <c r="A279" s="98" t="s">
        <v>1</v>
      </c>
      <c r="B279" s="96"/>
      <c r="C279" s="96"/>
      <c r="D279" s="96"/>
      <c r="E279" s="96"/>
    </row>
    <row r="280" spans="1:5" x14ac:dyDescent="0.25">
      <c r="A280" s="96" t="s">
        <v>2</v>
      </c>
      <c r="B280" s="96"/>
      <c r="C280" s="96"/>
      <c r="D280" s="96"/>
      <c r="E280" s="96"/>
    </row>
    <row r="281" spans="1:5" x14ac:dyDescent="0.25">
      <c r="A281" s="96" t="s">
        <v>3</v>
      </c>
      <c r="B281" s="96"/>
      <c r="C281" s="96"/>
      <c r="D281" s="96"/>
      <c r="E281" s="96"/>
    </row>
    <row r="282" spans="1:5" x14ac:dyDescent="0.25">
      <c r="A282" s="14"/>
      <c r="B282" s="14"/>
      <c r="C282" s="14"/>
      <c r="D282" s="14"/>
      <c r="E282" s="14"/>
    </row>
    <row r="283" spans="1:5" x14ac:dyDescent="0.25">
      <c r="A283" s="2" t="s">
        <v>4</v>
      </c>
      <c r="B283" s="2" t="s">
        <v>5</v>
      </c>
      <c r="C283" s="2" t="s">
        <v>6</v>
      </c>
      <c r="D283" s="2" t="s">
        <v>7</v>
      </c>
      <c r="E283" s="2" t="s">
        <v>203</v>
      </c>
    </row>
    <row r="284" spans="1:5" x14ac:dyDescent="0.25">
      <c r="A284" s="14" t="s">
        <v>403</v>
      </c>
      <c r="B284" s="14" t="s">
        <v>404</v>
      </c>
      <c r="C284" s="14" t="s">
        <v>1</v>
      </c>
      <c r="D284" s="14" t="s">
        <v>257</v>
      </c>
      <c r="E284" s="14" t="s">
        <v>1</v>
      </c>
    </row>
    <row r="285" spans="1:5" x14ac:dyDescent="0.25">
      <c r="A285" s="14" t="s">
        <v>403</v>
      </c>
      <c r="B285" s="14" t="s">
        <v>404</v>
      </c>
      <c r="C285" s="14" t="s">
        <v>258</v>
      </c>
      <c r="D285" s="14" t="s">
        <v>259</v>
      </c>
      <c r="E285" s="14">
        <v>4207365</v>
      </c>
    </row>
    <row r="286" spans="1:5" x14ac:dyDescent="0.25">
      <c r="A286" s="14" t="s">
        <v>403</v>
      </c>
      <c r="B286" s="14" t="s">
        <v>404</v>
      </c>
      <c r="C286" s="14" t="s">
        <v>1</v>
      </c>
      <c r="D286" s="14" t="s">
        <v>260</v>
      </c>
      <c r="E286" s="14" t="s">
        <v>1</v>
      </c>
    </row>
    <row r="287" spans="1:5" x14ac:dyDescent="0.25">
      <c r="A287" s="14" t="s">
        <v>403</v>
      </c>
      <c r="B287" s="14" t="s">
        <v>404</v>
      </c>
      <c r="C287" s="14" t="s">
        <v>261</v>
      </c>
      <c r="D287" s="14" t="s">
        <v>262</v>
      </c>
      <c r="E287" s="14">
        <v>2813858</v>
      </c>
    </row>
    <row r="288" spans="1:5" x14ac:dyDescent="0.25">
      <c r="A288" s="14" t="s">
        <v>403</v>
      </c>
      <c r="B288" s="14" t="s">
        <v>404</v>
      </c>
      <c r="C288" s="14" t="s">
        <v>263</v>
      </c>
      <c r="D288" s="14" t="s">
        <v>264</v>
      </c>
      <c r="E288" s="14">
        <v>873100</v>
      </c>
    </row>
    <row r="289" spans="1:5" x14ac:dyDescent="0.25">
      <c r="A289" s="14" t="s">
        <v>403</v>
      </c>
      <c r="B289" s="14" t="s">
        <v>404</v>
      </c>
      <c r="C289" s="14" t="s">
        <v>265</v>
      </c>
      <c r="D289" s="14" t="s">
        <v>235</v>
      </c>
      <c r="E289" s="14">
        <v>108695</v>
      </c>
    </row>
    <row r="290" spans="1:5" x14ac:dyDescent="0.25">
      <c r="A290" s="14" t="s">
        <v>403</v>
      </c>
      <c r="B290" s="14" t="s">
        <v>404</v>
      </c>
      <c r="C290" s="14" t="s">
        <v>266</v>
      </c>
      <c r="D290" s="14" t="s">
        <v>240</v>
      </c>
      <c r="E290" s="14">
        <v>39023</v>
      </c>
    </row>
    <row r="291" spans="1:5" x14ac:dyDescent="0.25">
      <c r="A291" s="14" t="s">
        <v>403</v>
      </c>
      <c r="B291" s="14" t="s">
        <v>404</v>
      </c>
      <c r="C291" s="14" t="s">
        <v>267</v>
      </c>
      <c r="D291" s="14" t="s">
        <v>268</v>
      </c>
      <c r="E291" s="14">
        <v>725382</v>
      </c>
    </row>
    <row r="292" spans="1:5" x14ac:dyDescent="0.25">
      <c r="A292" s="14" t="s">
        <v>403</v>
      </c>
      <c r="B292" s="14" t="s">
        <v>404</v>
      </c>
      <c r="C292" s="14" t="s">
        <v>29</v>
      </c>
      <c r="D292" s="14" t="s">
        <v>269</v>
      </c>
      <c r="E292" s="14">
        <v>520407</v>
      </c>
    </row>
    <row r="293" spans="1:5" x14ac:dyDescent="0.25">
      <c r="A293" s="14" t="s">
        <v>403</v>
      </c>
      <c r="B293" s="14" t="s">
        <v>404</v>
      </c>
      <c r="C293" s="14" t="s">
        <v>31</v>
      </c>
      <c r="D293" s="14" t="s">
        <v>270</v>
      </c>
      <c r="E293" s="14">
        <v>128035</v>
      </c>
    </row>
    <row r="294" spans="1:5" x14ac:dyDescent="0.25">
      <c r="A294" s="14" t="s">
        <v>403</v>
      </c>
      <c r="B294" s="14" t="s">
        <v>404</v>
      </c>
      <c r="C294" s="14" t="s">
        <v>1</v>
      </c>
      <c r="D294" s="14" t="s">
        <v>271</v>
      </c>
      <c r="E294" s="14" t="s">
        <v>1</v>
      </c>
    </row>
    <row r="295" spans="1:5" x14ac:dyDescent="0.25">
      <c r="A295" s="14" t="s">
        <v>403</v>
      </c>
      <c r="B295" s="14" t="s">
        <v>404</v>
      </c>
      <c r="C295" s="14" t="s">
        <v>272</v>
      </c>
      <c r="D295" s="14" t="s">
        <v>273</v>
      </c>
      <c r="E295" s="14">
        <v>32861</v>
      </c>
    </row>
    <row r="296" spans="1:5" x14ac:dyDescent="0.25">
      <c r="A296" s="14" t="s">
        <v>403</v>
      </c>
      <c r="B296" s="14" t="s">
        <v>404</v>
      </c>
      <c r="C296" s="14" t="s">
        <v>274</v>
      </c>
      <c r="D296" s="14" t="s">
        <v>275</v>
      </c>
      <c r="E296" s="14">
        <v>21977</v>
      </c>
    </row>
    <row r="297" spans="1:5" x14ac:dyDescent="0.25">
      <c r="A297" s="14" t="s">
        <v>403</v>
      </c>
      <c r="B297" s="14" t="s">
        <v>404</v>
      </c>
      <c r="C297" s="14" t="s">
        <v>276</v>
      </c>
      <c r="D297" s="14" t="s">
        <v>277</v>
      </c>
      <c r="E297" s="14">
        <v>6819</v>
      </c>
    </row>
    <row r="298" spans="1:5" x14ac:dyDescent="0.25">
      <c r="A298" s="14" t="s">
        <v>403</v>
      </c>
      <c r="B298" s="14" t="s">
        <v>404</v>
      </c>
      <c r="C298" s="14" t="s">
        <v>278</v>
      </c>
      <c r="D298" s="14" t="s">
        <v>279</v>
      </c>
      <c r="E298" s="14">
        <v>849</v>
      </c>
    </row>
    <row r="299" spans="1:5" x14ac:dyDescent="0.25">
      <c r="A299" s="14" t="s">
        <v>403</v>
      </c>
      <c r="B299" s="14" t="s">
        <v>404</v>
      </c>
      <c r="C299" s="14" t="s">
        <v>280</v>
      </c>
      <c r="D299" s="14" t="s">
        <v>281</v>
      </c>
      <c r="E299" s="14">
        <v>305</v>
      </c>
    </row>
    <row r="300" spans="1:5" x14ac:dyDescent="0.25">
      <c r="A300" s="14" t="s">
        <v>403</v>
      </c>
      <c r="B300" s="14" t="s">
        <v>404</v>
      </c>
      <c r="C300" s="14" t="s">
        <v>282</v>
      </c>
      <c r="D300" s="14" t="s">
        <v>283</v>
      </c>
      <c r="E300" s="14">
        <v>5665</v>
      </c>
    </row>
    <row r="301" spans="1:5" x14ac:dyDescent="0.25">
      <c r="A301" s="14" t="s">
        <v>403</v>
      </c>
      <c r="B301" s="14" t="s">
        <v>404</v>
      </c>
      <c r="C301" s="14" t="s">
        <v>284</v>
      </c>
      <c r="D301" s="14" t="s">
        <v>285</v>
      </c>
      <c r="E301" s="14">
        <v>4065</v>
      </c>
    </row>
    <row r="302" spans="1:5" x14ac:dyDescent="0.25">
      <c r="A302" s="14" t="s">
        <v>403</v>
      </c>
      <c r="B302" s="14" t="s">
        <v>404</v>
      </c>
      <c r="C302" s="14" t="s">
        <v>1</v>
      </c>
      <c r="D302" s="14" t="s">
        <v>286</v>
      </c>
      <c r="E302" s="14" t="s">
        <v>1</v>
      </c>
    </row>
    <row r="303" spans="1:5" x14ac:dyDescent="0.25">
      <c r="A303" s="14" t="s">
        <v>403</v>
      </c>
      <c r="B303" s="14" t="s">
        <v>404</v>
      </c>
      <c r="C303" s="14" t="s">
        <v>287</v>
      </c>
      <c r="D303" s="14" t="s">
        <v>288</v>
      </c>
      <c r="E303" s="14">
        <v>3102195</v>
      </c>
    </row>
    <row r="304" spans="1:5" x14ac:dyDescent="0.25">
      <c r="A304" s="14" t="s">
        <v>403</v>
      </c>
      <c r="B304" s="14" t="s">
        <v>404</v>
      </c>
      <c r="C304" s="14" t="s">
        <v>289</v>
      </c>
      <c r="D304" s="14" t="s">
        <v>290</v>
      </c>
      <c r="E304" s="14">
        <v>2249840</v>
      </c>
    </row>
    <row r="305" spans="1:5" x14ac:dyDescent="0.25">
      <c r="A305" s="14" t="s">
        <v>403</v>
      </c>
      <c r="B305" s="14" t="s">
        <v>404</v>
      </c>
      <c r="C305" s="14" t="s">
        <v>36</v>
      </c>
      <c r="D305" s="14" t="s">
        <v>291</v>
      </c>
      <c r="E305" s="14">
        <v>572940</v>
      </c>
    </row>
    <row r="306" spans="1:5" x14ac:dyDescent="0.25">
      <c r="A306" s="14" t="s">
        <v>403</v>
      </c>
      <c r="B306" s="14" t="s">
        <v>404</v>
      </c>
      <c r="C306" s="14" t="s">
        <v>37</v>
      </c>
      <c r="D306" s="14" t="s">
        <v>292</v>
      </c>
      <c r="E306" s="14">
        <v>400550</v>
      </c>
    </row>
    <row r="307" spans="1:5" x14ac:dyDescent="0.25">
      <c r="A307" s="14" t="s">
        <v>403</v>
      </c>
      <c r="B307" s="14" t="s">
        <v>404</v>
      </c>
      <c r="C307" s="14" t="s">
        <v>38</v>
      </c>
      <c r="D307" s="14" t="s">
        <v>293</v>
      </c>
      <c r="E307" s="14">
        <v>172390</v>
      </c>
    </row>
    <row r="308" spans="1:5" x14ac:dyDescent="0.25">
      <c r="A308" s="14" t="s">
        <v>403</v>
      </c>
      <c r="B308" s="14" t="s">
        <v>404</v>
      </c>
      <c r="C308" s="14" t="s">
        <v>294</v>
      </c>
      <c r="D308" s="14" t="s">
        <v>295</v>
      </c>
      <c r="E308" s="14">
        <v>279415</v>
      </c>
    </row>
    <row r="309" spans="1:5" x14ac:dyDescent="0.25">
      <c r="A309" s="14" t="s">
        <v>403</v>
      </c>
      <c r="B309" s="14" t="s">
        <v>404</v>
      </c>
      <c r="C309" s="14" t="s">
        <v>296</v>
      </c>
      <c r="D309" s="14" t="s">
        <v>297</v>
      </c>
      <c r="E309" s="14">
        <v>15894</v>
      </c>
    </row>
    <row r="310" spans="1:5" x14ac:dyDescent="0.25">
      <c r="A310" s="14" t="s">
        <v>403</v>
      </c>
      <c r="B310" s="14" t="s">
        <v>404</v>
      </c>
      <c r="C310" s="14" t="s">
        <v>298</v>
      </c>
      <c r="D310" s="14" t="s">
        <v>299</v>
      </c>
      <c r="E310" s="14">
        <v>263521</v>
      </c>
    </row>
    <row r="311" spans="1:5" x14ac:dyDescent="0.25">
      <c r="A311" s="14" t="s">
        <v>403</v>
      </c>
      <c r="B311" s="14" t="s">
        <v>404</v>
      </c>
      <c r="C311" s="14" t="s">
        <v>300</v>
      </c>
      <c r="D311" s="14" t="s">
        <v>301</v>
      </c>
      <c r="E311" s="14">
        <v>63237</v>
      </c>
    </row>
    <row r="312" spans="1:5" x14ac:dyDescent="0.25">
      <c r="A312" s="14" t="s">
        <v>403</v>
      </c>
      <c r="B312" s="14" t="s">
        <v>404</v>
      </c>
      <c r="C312" s="14" t="s">
        <v>302</v>
      </c>
      <c r="D312" s="14" t="s">
        <v>303</v>
      </c>
      <c r="E312" s="14">
        <v>51062</v>
      </c>
    </row>
    <row r="313" spans="1:5" x14ac:dyDescent="0.25">
      <c r="A313" s="14" t="s">
        <v>403</v>
      </c>
      <c r="B313" s="14" t="s">
        <v>404</v>
      </c>
      <c r="C313" s="14" t="s">
        <v>304</v>
      </c>
      <c r="D313" s="14" t="s">
        <v>305</v>
      </c>
      <c r="E313" s="14">
        <v>12175</v>
      </c>
    </row>
    <row r="314" spans="1:5" x14ac:dyDescent="0.25">
      <c r="A314" s="14" t="s">
        <v>403</v>
      </c>
      <c r="B314" s="14" t="s">
        <v>404</v>
      </c>
      <c r="C314" s="14" t="s">
        <v>306</v>
      </c>
      <c r="D314" s="14" t="s">
        <v>307</v>
      </c>
      <c r="E314" s="14">
        <v>2222</v>
      </c>
    </row>
    <row r="315" spans="1:5" x14ac:dyDescent="0.25">
      <c r="A315" s="14" t="s">
        <v>403</v>
      </c>
      <c r="B315" s="14" t="s">
        <v>404</v>
      </c>
      <c r="C315" s="14" t="s">
        <v>308</v>
      </c>
      <c r="D315" s="14" t="s">
        <v>309</v>
      </c>
      <c r="E315" s="14">
        <v>9953</v>
      </c>
    </row>
    <row r="316" spans="1:5" x14ac:dyDescent="0.25">
      <c r="A316" s="14" t="s">
        <v>403</v>
      </c>
      <c r="B316" s="14" t="s">
        <v>404</v>
      </c>
      <c r="C316" s="14" t="s">
        <v>310</v>
      </c>
      <c r="D316" s="14" t="s">
        <v>311</v>
      </c>
      <c r="E316" s="14">
        <v>49057</v>
      </c>
    </row>
    <row r="317" spans="1:5" x14ac:dyDescent="0.25">
      <c r="A317" s="14" t="s">
        <v>403</v>
      </c>
      <c r="B317" s="14" t="s">
        <v>404</v>
      </c>
      <c r="C317" s="14" t="s">
        <v>41</v>
      </c>
      <c r="D317" s="14" t="s">
        <v>312</v>
      </c>
      <c r="E317" s="14">
        <v>44061</v>
      </c>
    </row>
    <row r="318" spans="1:5" x14ac:dyDescent="0.25">
      <c r="A318" s="14" t="s">
        <v>403</v>
      </c>
      <c r="B318" s="14" t="s">
        <v>404</v>
      </c>
      <c r="C318" s="14" t="s">
        <v>313</v>
      </c>
      <c r="D318" s="14" t="s">
        <v>314</v>
      </c>
      <c r="E318" s="14">
        <v>26477</v>
      </c>
    </row>
    <row r="319" spans="1:5" ht="15.75" x14ac:dyDescent="0.3">
      <c r="A319" s="99" t="s">
        <v>207</v>
      </c>
      <c r="B319" s="96"/>
      <c r="C319" s="96"/>
      <c r="D319" s="96"/>
      <c r="E319" s="96"/>
    </row>
    <row r="320" spans="1:5" x14ac:dyDescent="0.25">
      <c r="A320" s="95" t="s">
        <v>315</v>
      </c>
      <c r="B320" s="96"/>
      <c r="C320" s="96"/>
      <c r="D320" s="96"/>
      <c r="E320" s="96"/>
    </row>
    <row r="321" spans="1:5" x14ac:dyDescent="0.25">
      <c r="A321" s="95" t="s">
        <v>316</v>
      </c>
      <c r="B321" s="96"/>
      <c r="C321" s="96"/>
      <c r="D321" s="96"/>
      <c r="E321" s="96"/>
    </row>
    <row r="322" spans="1:5" x14ac:dyDescent="0.25">
      <c r="A322" s="95" t="s">
        <v>317</v>
      </c>
      <c r="B322" s="96"/>
      <c r="C322" s="96"/>
      <c r="D322" s="96"/>
      <c r="E322" s="96"/>
    </row>
    <row r="323" spans="1:5" x14ac:dyDescent="0.25">
      <c r="A323" s="95" t="s">
        <v>318</v>
      </c>
      <c r="B323" s="96"/>
      <c r="C323" s="96"/>
      <c r="D323" s="96"/>
      <c r="E323" s="96"/>
    </row>
    <row r="324" spans="1:5" x14ac:dyDescent="0.25">
      <c r="A324" s="95" t="s">
        <v>319</v>
      </c>
      <c r="B324" s="96"/>
      <c r="C324" s="96"/>
      <c r="D324" s="96"/>
      <c r="E324" s="96"/>
    </row>
    <row r="325" spans="1:5" x14ac:dyDescent="0.25">
      <c r="A325" s="95" t="s">
        <v>320</v>
      </c>
      <c r="B325" s="96"/>
      <c r="C325" s="96"/>
      <c r="D325" s="96"/>
      <c r="E325" s="96"/>
    </row>
    <row r="326" spans="1:5" x14ac:dyDescent="0.25">
      <c r="A326" s="95" t="s">
        <v>212</v>
      </c>
      <c r="B326" s="96"/>
      <c r="C326" s="96"/>
      <c r="D326" s="96"/>
      <c r="E326" s="96"/>
    </row>
    <row r="327" spans="1:5" x14ac:dyDescent="0.25">
      <c r="A327" s="95" t="s">
        <v>321</v>
      </c>
      <c r="B327" s="96"/>
      <c r="C327" s="96"/>
      <c r="D327" s="96"/>
      <c r="E327" s="96"/>
    </row>
    <row r="328" spans="1:5" x14ac:dyDescent="0.25">
      <c r="A328" s="14"/>
      <c r="B328" s="14"/>
      <c r="C328" s="14"/>
      <c r="D328" s="14"/>
      <c r="E328" s="14"/>
    </row>
    <row r="329" spans="1:5" x14ac:dyDescent="0.25">
      <c r="A329" s="14"/>
      <c r="B329" s="14"/>
      <c r="C329" s="14"/>
      <c r="D329" s="14"/>
      <c r="E329" s="14"/>
    </row>
    <row r="330" spans="1:5" x14ac:dyDescent="0.25">
      <c r="A330" s="14"/>
      <c r="B330" s="14"/>
      <c r="C330" s="14"/>
      <c r="D330" s="14"/>
      <c r="E330" s="14"/>
    </row>
    <row r="331" spans="1:5" x14ac:dyDescent="0.25">
      <c r="C331"/>
    </row>
    <row r="332" spans="1:5" x14ac:dyDescent="0.25">
      <c r="C332"/>
    </row>
    <row r="333" spans="1:5" x14ac:dyDescent="0.25">
      <c r="C333"/>
    </row>
    <row r="334" spans="1:5" ht="18" x14ac:dyDescent="0.25">
      <c r="A334" s="97" t="s">
        <v>256</v>
      </c>
      <c r="B334" s="96"/>
      <c r="C334" s="96"/>
      <c r="D334" s="96"/>
      <c r="E334" s="96"/>
    </row>
    <row r="335" spans="1:5" ht="16.5" x14ac:dyDescent="0.25">
      <c r="A335" s="98" t="s">
        <v>1</v>
      </c>
      <c r="B335" s="96"/>
      <c r="C335" s="96"/>
      <c r="D335" s="96"/>
      <c r="E335" s="96"/>
    </row>
    <row r="336" spans="1:5" x14ac:dyDescent="0.25">
      <c r="A336" s="96" t="s">
        <v>2</v>
      </c>
      <c r="B336" s="96"/>
      <c r="C336" s="96"/>
      <c r="D336" s="96"/>
      <c r="E336" s="96"/>
    </row>
    <row r="337" spans="1:5" x14ac:dyDescent="0.25">
      <c r="A337" s="96" t="s">
        <v>3</v>
      </c>
      <c r="B337" s="96"/>
      <c r="C337" s="96"/>
      <c r="D337" s="96"/>
      <c r="E337" s="96"/>
    </row>
    <row r="338" spans="1:5" x14ac:dyDescent="0.25">
      <c r="A338" s="14"/>
      <c r="B338" s="14"/>
      <c r="C338" s="14"/>
      <c r="D338" s="14"/>
      <c r="E338" s="14"/>
    </row>
    <row r="339" spans="1:5" x14ac:dyDescent="0.25">
      <c r="A339" s="2" t="s">
        <v>4</v>
      </c>
      <c r="B339" s="2" t="s">
        <v>5</v>
      </c>
      <c r="C339" s="2" t="s">
        <v>6</v>
      </c>
      <c r="D339" s="2" t="s">
        <v>7</v>
      </c>
      <c r="E339" s="2" t="s">
        <v>201</v>
      </c>
    </row>
    <row r="340" spans="1:5" x14ac:dyDescent="0.25">
      <c r="A340" s="14" t="s">
        <v>403</v>
      </c>
      <c r="B340" s="14" t="s">
        <v>404</v>
      </c>
      <c r="C340" s="14" t="s">
        <v>1</v>
      </c>
      <c r="D340" s="14" t="s">
        <v>257</v>
      </c>
      <c r="E340" s="14" t="s">
        <v>1</v>
      </c>
    </row>
    <row r="341" spans="1:5" x14ac:dyDescent="0.25">
      <c r="A341" s="14" t="s">
        <v>403</v>
      </c>
      <c r="B341" s="14" t="s">
        <v>404</v>
      </c>
      <c r="C341" s="14" t="s">
        <v>258</v>
      </c>
      <c r="D341" s="14" t="s">
        <v>259</v>
      </c>
      <c r="E341" s="14">
        <v>3935970</v>
      </c>
    </row>
    <row r="342" spans="1:5" x14ac:dyDescent="0.25">
      <c r="A342" s="14" t="s">
        <v>403</v>
      </c>
      <c r="B342" s="14" t="s">
        <v>404</v>
      </c>
      <c r="C342" s="14" t="s">
        <v>1</v>
      </c>
      <c r="D342" s="14" t="s">
        <v>260</v>
      </c>
      <c r="E342" s="14" t="s">
        <v>1</v>
      </c>
    </row>
    <row r="343" spans="1:5" x14ac:dyDescent="0.25">
      <c r="A343" s="14" t="s">
        <v>403</v>
      </c>
      <c r="B343" s="14" t="s">
        <v>404</v>
      </c>
      <c r="C343" s="14" t="s">
        <v>261</v>
      </c>
      <c r="D343" s="14" t="s">
        <v>262</v>
      </c>
      <c r="E343" s="14">
        <v>2592736</v>
      </c>
    </row>
    <row r="344" spans="1:5" x14ac:dyDescent="0.25">
      <c r="A344" s="14" t="s">
        <v>403</v>
      </c>
      <c r="B344" s="14" t="s">
        <v>404</v>
      </c>
      <c r="C344" s="14" t="s">
        <v>263</v>
      </c>
      <c r="D344" s="14" t="s">
        <v>264</v>
      </c>
      <c r="E344" s="14">
        <v>864129</v>
      </c>
    </row>
    <row r="345" spans="1:5" x14ac:dyDescent="0.25">
      <c r="A345" s="14" t="s">
        <v>403</v>
      </c>
      <c r="B345" s="14" t="s">
        <v>404</v>
      </c>
      <c r="C345" s="14" t="s">
        <v>265</v>
      </c>
      <c r="D345" s="14" t="s">
        <v>235</v>
      </c>
      <c r="E345" s="14">
        <v>106584</v>
      </c>
    </row>
    <row r="346" spans="1:5" x14ac:dyDescent="0.25">
      <c r="A346" s="14" t="s">
        <v>403</v>
      </c>
      <c r="B346" s="14" t="s">
        <v>404</v>
      </c>
      <c r="C346" s="14" t="s">
        <v>266</v>
      </c>
      <c r="D346" s="14" t="s">
        <v>240</v>
      </c>
      <c r="E346" s="14">
        <v>51257</v>
      </c>
    </row>
    <row r="347" spans="1:5" x14ac:dyDescent="0.25">
      <c r="A347" s="14" t="s">
        <v>403</v>
      </c>
      <c r="B347" s="14" t="s">
        <v>404</v>
      </c>
      <c r="C347" s="14" t="s">
        <v>267</v>
      </c>
      <c r="D347" s="14" t="s">
        <v>268</v>
      </c>
      <c r="E347" s="14">
        <v>706288</v>
      </c>
    </row>
    <row r="348" spans="1:5" x14ac:dyDescent="0.25">
      <c r="A348" s="14" t="s">
        <v>403</v>
      </c>
      <c r="B348" s="14" t="s">
        <v>404</v>
      </c>
      <c r="C348" s="14" t="s">
        <v>29</v>
      </c>
      <c r="D348" s="14" t="s">
        <v>269</v>
      </c>
      <c r="E348" s="14">
        <v>479105</v>
      </c>
    </row>
    <row r="349" spans="1:5" x14ac:dyDescent="0.25">
      <c r="A349" s="14" t="s">
        <v>403</v>
      </c>
      <c r="B349" s="14" t="s">
        <v>404</v>
      </c>
      <c r="C349" s="14" t="s">
        <v>31</v>
      </c>
      <c r="D349" s="14" t="s">
        <v>270</v>
      </c>
      <c r="E349" s="14">
        <v>130155</v>
      </c>
    </row>
    <row r="350" spans="1:5" x14ac:dyDescent="0.25">
      <c r="A350" s="14" t="s">
        <v>403</v>
      </c>
      <c r="B350" s="14" t="s">
        <v>404</v>
      </c>
      <c r="C350" s="14" t="s">
        <v>1</v>
      </c>
      <c r="D350" s="14" t="s">
        <v>271</v>
      </c>
      <c r="E350" s="14" t="s">
        <v>1</v>
      </c>
    </row>
    <row r="351" spans="1:5" x14ac:dyDescent="0.25">
      <c r="A351" s="14" t="s">
        <v>403</v>
      </c>
      <c r="B351" s="14" t="s">
        <v>404</v>
      </c>
      <c r="C351" s="14" t="s">
        <v>272</v>
      </c>
      <c r="D351" s="14" t="s">
        <v>273</v>
      </c>
      <c r="E351" s="14">
        <v>30241</v>
      </c>
    </row>
    <row r="352" spans="1:5" x14ac:dyDescent="0.25">
      <c r="A352" s="14" t="s">
        <v>403</v>
      </c>
      <c r="B352" s="14" t="s">
        <v>404</v>
      </c>
      <c r="C352" s="14" t="s">
        <v>274</v>
      </c>
      <c r="D352" s="14" t="s">
        <v>275</v>
      </c>
      <c r="E352" s="14">
        <v>19920</v>
      </c>
    </row>
    <row r="353" spans="1:5" x14ac:dyDescent="0.25">
      <c r="A353" s="14" t="s">
        <v>403</v>
      </c>
      <c r="B353" s="14" t="s">
        <v>404</v>
      </c>
      <c r="C353" s="14" t="s">
        <v>276</v>
      </c>
      <c r="D353" s="14" t="s">
        <v>277</v>
      </c>
      <c r="E353" s="14">
        <v>6639</v>
      </c>
    </row>
    <row r="354" spans="1:5" x14ac:dyDescent="0.25">
      <c r="A354" s="14" t="s">
        <v>403</v>
      </c>
      <c r="B354" s="14" t="s">
        <v>404</v>
      </c>
      <c r="C354" s="14" t="s">
        <v>278</v>
      </c>
      <c r="D354" s="14" t="s">
        <v>279</v>
      </c>
      <c r="E354" s="14">
        <v>819</v>
      </c>
    </row>
    <row r="355" spans="1:5" x14ac:dyDescent="0.25">
      <c r="A355" s="14" t="s">
        <v>403</v>
      </c>
      <c r="B355" s="14" t="s">
        <v>404</v>
      </c>
      <c r="C355" s="14" t="s">
        <v>280</v>
      </c>
      <c r="D355" s="14" t="s">
        <v>281</v>
      </c>
      <c r="E355" s="14">
        <v>394</v>
      </c>
    </row>
    <row r="356" spans="1:5" x14ac:dyDescent="0.25">
      <c r="A356" s="14" t="s">
        <v>403</v>
      </c>
      <c r="B356" s="14" t="s">
        <v>404</v>
      </c>
      <c r="C356" s="14" t="s">
        <v>282</v>
      </c>
      <c r="D356" s="14" t="s">
        <v>283</v>
      </c>
      <c r="E356" s="14">
        <v>5427</v>
      </c>
    </row>
    <row r="357" spans="1:5" x14ac:dyDescent="0.25">
      <c r="A357" s="14" t="s">
        <v>403</v>
      </c>
      <c r="B357" s="14" t="s">
        <v>404</v>
      </c>
      <c r="C357" s="14" t="s">
        <v>284</v>
      </c>
      <c r="D357" s="14" t="s">
        <v>285</v>
      </c>
      <c r="E357" s="14">
        <v>3681</v>
      </c>
    </row>
    <row r="358" spans="1:5" x14ac:dyDescent="0.25">
      <c r="A358" s="14" t="s">
        <v>403</v>
      </c>
      <c r="B358" s="14" t="s">
        <v>404</v>
      </c>
      <c r="C358" s="14" t="s">
        <v>1</v>
      </c>
      <c r="D358" s="14" t="s">
        <v>286</v>
      </c>
      <c r="E358" s="14" t="s">
        <v>1</v>
      </c>
    </row>
    <row r="359" spans="1:5" x14ac:dyDescent="0.25">
      <c r="A359" s="14" t="s">
        <v>403</v>
      </c>
      <c r="B359" s="14" t="s">
        <v>404</v>
      </c>
      <c r="C359" s="14" t="s">
        <v>287</v>
      </c>
      <c r="D359" s="14" t="s">
        <v>288</v>
      </c>
      <c r="E359" s="14">
        <v>2894887</v>
      </c>
    </row>
    <row r="360" spans="1:5" x14ac:dyDescent="0.25">
      <c r="A360" s="14" t="s">
        <v>403</v>
      </c>
      <c r="B360" s="14" t="s">
        <v>404</v>
      </c>
      <c r="C360" s="14" t="s">
        <v>289</v>
      </c>
      <c r="D360" s="14" t="s">
        <v>290</v>
      </c>
      <c r="E360" s="14">
        <v>2126651</v>
      </c>
    </row>
    <row r="361" spans="1:5" x14ac:dyDescent="0.25">
      <c r="A361" s="14" t="s">
        <v>403</v>
      </c>
      <c r="B361" s="14" t="s">
        <v>404</v>
      </c>
      <c r="C361" s="14" t="s">
        <v>36</v>
      </c>
      <c r="D361" s="14" t="s">
        <v>291</v>
      </c>
      <c r="E361" s="14">
        <v>537192</v>
      </c>
    </row>
    <row r="362" spans="1:5" x14ac:dyDescent="0.25">
      <c r="A362" s="14" t="s">
        <v>403</v>
      </c>
      <c r="B362" s="14" t="s">
        <v>404</v>
      </c>
      <c r="C362" s="14" t="s">
        <v>37</v>
      </c>
      <c r="D362" s="14" t="s">
        <v>292</v>
      </c>
      <c r="E362" s="14">
        <v>379160</v>
      </c>
    </row>
    <row r="363" spans="1:5" x14ac:dyDescent="0.25">
      <c r="A363" s="14" t="s">
        <v>403</v>
      </c>
      <c r="B363" s="14" t="s">
        <v>404</v>
      </c>
      <c r="C363" s="14" t="s">
        <v>38</v>
      </c>
      <c r="D363" s="14" t="s">
        <v>293</v>
      </c>
      <c r="E363" s="14">
        <v>158032</v>
      </c>
    </row>
    <row r="364" spans="1:5" x14ac:dyDescent="0.25">
      <c r="A364" s="14" t="s">
        <v>403</v>
      </c>
      <c r="B364" s="14" t="s">
        <v>404</v>
      </c>
      <c r="C364" s="14" t="s">
        <v>294</v>
      </c>
      <c r="D364" s="14" t="s">
        <v>295</v>
      </c>
      <c r="E364" s="14">
        <v>231044</v>
      </c>
    </row>
    <row r="365" spans="1:5" x14ac:dyDescent="0.25">
      <c r="A365" s="14" t="s">
        <v>403</v>
      </c>
      <c r="B365" s="14" t="s">
        <v>404</v>
      </c>
      <c r="C365" s="14" t="s">
        <v>296</v>
      </c>
      <c r="D365" s="14" t="s">
        <v>297</v>
      </c>
      <c r="E365" s="14">
        <v>-2459</v>
      </c>
    </row>
    <row r="366" spans="1:5" x14ac:dyDescent="0.25">
      <c r="A366" s="14" t="s">
        <v>403</v>
      </c>
      <c r="B366" s="14" t="s">
        <v>404</v>
      </c>
      <c r="C366" s="14" t="s">
        <v>298</v>
      </c>
      <c r="D366" s="14" t="s">
        <v>299</v>
      </c>
      <c r="E366" s="14">
        <v>233503</v>
      </c>
    </row>
    <row r="367" spans="1:5" x14ac:dyDescent="0.25">
      <c r="A367" s="14" t="s">
        <v>403</v>
      </c>
      <c r="B367" s="14" t="s">
        <v>404</v>
      </c>
      <c r="C367" s="14" t="s">
        <v>300</v>
      </c>
      <c r="D367" s="14" t="s">
        <v>301</v>
      </c>
      <c r="E367" s="14">
        <v>62377</v>
      </c>
    </row>
    <row r="368" spans="1:5" x14ac:dyDescent="0.25">
      <c r="A368" s="14" t="s">
        <v>403</v>
      </c>
      <c r="B368" s="14" t="s">
        <v>404</v>
      </c>
      <c r="C368" s="14" t="s">
        <v>302</v>
      </c>
      <c r="D368" s="14" t="s">
        <v>303</v>
      </c>
      <c r="E368" s="14">
        <v>50468</v>
      </c>
    </row>
    <row r="369" spans="1:5" x14ac:dyDescent="0.25">
      <c r="A369" s="14" t="s">
        <v>403</v>
      </c>
      <c r="B369" s="14" t="s">
        <v>404</v>
      </c>
      <c r="C369" s="14" t="s">
        <v>304</v>
      </c>
      <c r="D369" s="14" t="s">
        <v>305</v>
      </c>
      <c r="E369" s="14">
        <v>11909</v>
      </c>
    </row>
    <row r="370" spans="1:5" x14ac:dyDescent="0.25">
      <c r="A370" s="14" t="s">
        <v>403</v>
      </c>
      <c r="B370" s="14" t="s">
        <v>404</v>
      </c>
      <c r="C370" s="14" t="s">
        <v>306</v>
      </c>
      <c r="D370" s="14" t="s">
        <v>307</v>
      </c>
      <c r="E370" s="14">
        <v>1994</v>
      </c>
    </row>
    <row r="371" spans="1:5" x14ac:dyDescent="0.25">
      <c r="A371" s="14" t="s">
        <v>403</v>
      </c>
      <c r="B371" s="14" t="s">
        <v>404</v>
      </c>
      <c r="C371" s="14" t="s">
        <v>308</v>
      </c>
      <c r="D371" s="14" t="s">
        <v>309</v>
      </c>
      <c r="E371" s="14">
        <v>9915</v>
      </c>
    </row>
    <row r="372" spans="1:5" x14ac:dyDescent="0.25">
      <c r="A372" s="14" t="s">
        <v>403</v>
      </c>
      <c r="B372" s="14" t="s">
        <v>404</v>
      </c>
      <c r="C372" s="14" t="s">
        <v>310</v>
      </c>
      <c r="D372" s="14" t="s">
        <v>311</v>
      </c>
      <c r="E372" s="14">
        <v>46410</v>
      </c>
    </row>
    <row r="373" spans="1:5" x14ac:dyDescent="0.25">
      <c r="A373" s="14" t="s">
        <v>403</v>
      </c>
      <c r="B373" s="14" t="s">
        <v>404</v>
      </c>
      <c r="C373" s="14" t="s">
        <v>41</v>
      </c>
      <c r="D373" s="14" t="s">
        <v>312</v>
      </c>
      <c r="E373" s="14">
        <v>42139</v>
      </c>
    </row>
    <row r="374" spans="1:5" x14ac:dyDescent="0.25">
      <c r="A374" s="14" t="s">
        <v>403</v>
      </c>
      <c r="B374" s="14" t="s">
        <v>404</v>
      </c>
      <c r="C374" s="14" t="s">
        <v>313</v>
      </c>
      <c r="D374" s="14" t="s">
        <v>314</v>
      </c>
      <c r="E374" s="14">
        <v>23550</v>
      </c>
    </row>
    <row r="375" spans="1:5" ht="15.75" x14ac:dyDescent="0.3">
      <c r="A375" s="99" t="s">
        <v>207</v>
      </c>
      <c r="B375" s="96"/>
      <c r="C375" s="96"/>
      <c r="D375" s="96"/>
      <c r="E375" s="96"/>
    </row>
    <row r="376" spans="1:5" x14ac:dyDescent="0.25">
      <c r="A376" s="95" t="s">
        <v>315</v>
      </c>
      <c r="B376" s="96"/>
      <c r="C376" s="96"/>
      <c r="D376" s="96"/>
      <c r="E376" s="96"/>
    </row>
    <row r="377" spans="1:5" x14ac:dyDescent="0.25">
      <c r="A377" s="95" t="s">
        <v>316</v>
      </c>
      <c r="B377" s="96"/>
      <c r="C377" s="96"/>
      <c r="D377" s="96"/>
      <c r="E377" s="96"/>
    </row>
    <row r="378" spans="1:5" x14ac:dyDescent="0.25">
      <c r="A378" s="95" t="s">
        <v>317</v>
      </c>
      <c r="B378" s="96"/>
      <c r="C378" s="96"/>
      <c r="D378" s="96"/>
      <c r="E378" s="96"/>
    </row>
    <row r="379" spans="1:5" x14ac:dyDescent="0.25">
      <c r="A379" s="95" t="s">
        <v>318</v>
      </c>
      <c r="B379" s="96"/>
      <c r="C379" s="96"/>
      <c r="D379" s="96"/>
      <c r="E379" s="96"/>
    </row>
    <row r="380" spans="1:5" x14ac:dyDescent="0.25">
      <c r="A380" s="95" t="s">
        <v>319</v>
      </c>
      <c r="B380" s="96"/>
      <c r="C380" s="96"/>
      <c r="D380" s="96"/>
      <c r="E380" s="96"/>
    </row>
    <row r="381" spans="1:5" x14ac:dyDescent="0.25">
      <c r="A381" s="95" t="s">
        <v>320</v>
      </c>
      <c r="B381" s="96"/>
      <c r="C381" s="96"/>
      <c r="D381" s="96"/>
      <c r="E381" s="96"/>
    </row>
    <row r="382" spans="1:5" x14ac:dyDescent="0.25">
      <c r="A382" s="95" t="s">
        <v>212</v>
      </c>
      <c r="B382" s="96"/>
      <c r="C382" s="96"/>
      <c r="D382" s="96"/>
      <c r="E382" s="96"/>
    </row>
    <row r="383" spans="1:5" x14ac:dyDescent="0.25">
      <c r="A383" s="95" t="s">
        <v>321</v>
      </c>
      <c r="B383" s="96"/>
      <c r="C383" s="96"/>
      <c r="D383" s="96"/>
      <c r="E383" s="96"/>
    </row>
    <row r="384" spans="1:5" x14ac:dyDescent="0.25">
      <c r="A384" s="14"/>
      <c r="B384" s="14"/>
      <c r="C384" s="14"/>
      <c r="D384" s="14"/>
      <c r="E384" s="14"/>
    </row>
    <row r="392" spans="1:5" ht="18" x14ac:dyDescent="0.25">
      <c r="A392" s="97" t="s">
        <v>256</v>
      </c>
      <c r="B392" s="96"/>
      <c r="C392" s="96"/>
      <c r="D392" s="96"/>
      <c r="E392" s="96"/>
    </row>
    <row r="393" spans="1:5" ht="16.5" x14ac:dyDescent="0.25">
      <c r="A393" s="98" t="s">
        <v>1</v>
      </c>
      <c r="B393" s="96"/>
      <c r="C393" s="96"/>
      <c r="D393" s="96"/>
      <c r="E393" s="96"/>
    </row>
    <row r="394" spans="1:5" x14ac:dyDescent="0.25">
      <c r="A394" s="96" t="s">
        <v>2</v>
      </c>
      <c r="B394" s="96"/>
      <c r="C394" s="96"/>
      <c r="D394" s="96"/>
      <c r="E394" s="96"/>
    </row>
    <row r="395" spans="1:5" x14ac:dyDescent="0.25">
      <c r="A395" s="96" t="s">
        <v>3</v>
      </c>
      <c r="B395" s="96"/>
      <c r="C395" s="96"/>
      <c r="D395" s="96"/>
      <c r="E395" s="96"/>
    </row>
    <row r="396" spans="1:5" x14ac:dyDescent="0.25">
      <c r="C396"/>
    </row>
    <row r="397" spans="1:5" x14ac:dyDescent="0.25">
      <c r="A397" s="2" t="s">
        <v>4</v>
      </c>
      <c r="B397" s="2" t="s">
        <v>5</v>
      </c>
      <c r="C397" s="2" t="s">
        <v>6</v>
      </c>
      <c r="D397" s="2" t="s">
        <v>7</v>
      </c>
      <c r="E397" s="2" t="s">
        <v>8</v>
      </c>
    </row>
    <row r="398" spans="1:5" x14ac:dyDescent="0.25">
      <c r="A398" t="s">
        <v>9</v>
      </c>
      <c r="B398" t="s">
        <v>10</v>
      </c>
      <c r="C398" t="s">
        <v>1</v>
      </c>
      <c r="D398" t="s">
        <v>257</v>
      </c>
      <c r="E398" t="s">
        <v>1</v>
      </c>
    </row>
    <row r="399" spans="1:5" x14ac:dyDescent="0.25">
      <c r="A399" t="s">
        <v>9</v>
      </c>
      <c r="B399" t="s">
        <v>10</v>
      </c>
      <c r="C399" t="s">
        <v>258</v>
      </c>
      <c r="D399" t="s">
        <v>259</v>
      </c>
      <c r="E399">
        <v>1762720</v>
      </c>
    </row>
    <row r="400" spans="1:5" x14ac:dyDescent="0.25">
      <c r="A400" t="s">
        <v>9</v>
      </c>
      <c r="B400" t="s">
        <v>10</v>
      </c>
      <c r="C400" t="s">
        <v>1</v>
      </c>
      <c r="D400" t="s">
        <v>260</v>
      </c>
      <c r="E400" t="s">
        <v>1</v>
      </c>
    </row>
    <row r="401" spans="1:5" x14ac:dyDescent="0.25">
      <c r="A401" t="s">
        <v>9</v>
      </c>
      <c r="B401" t="s">
        <v>10</v>
      </c>
      <c r="C401" t="s">
        <v>261</v>
      </c>
      <c r="D401" t="s">
        <v>262</v>
      </c>
      <c r="E401">
        <v>862939</v>
      </c>
    </row>
    <row r="402" spans="1:5" x14ac:dyDescent="0.25">
      <c r="A402" t="s">
        <v>9</v>
      </c>
      <c r="B402" t="s">
        <v>10</v>
      </c>
      <c r="C402" t="s">
        <v>263</v>
      </c>
      <c r="D402" t="s">
        <v>264</v>
      </c>
      <c r="E402">
        <v>639766</v>
      </c>
    </row>
    <row r="403" spans="1:5" x14ac:dyDescent="0.25">
      <c r="A403" t="s">
        <v>9</v>
      </c>
      <c r="B403" t="s">
        <v>10</v>
      </c>
      <c r="C403" t="s">
        <v>265</v>
      </c>
      <c r="D403" t="s">
        <v>235</v>
      </c>
      <c r="E403">
        <v>113833</v>
      </c>
    </row>
    <row r="404" spans="1:5" x14ac:dyDescent="0.25">
      <c r="A404" t="s">
        <v>9</v>
      </c>
      <c r="B404" t="s">
        <v>10</v>
      </c>
      <c r="C404" t="s">
        <v>266</v>
      </c>
      <c r="D404" t="s">
        <v>240</v>
      </c>
      <c r="E404">
        <v>8213</v>
      </c>
    </row>
    <row r="405" spans="1:5" x14ac:dyDescent="0.25">
      <c r="A405" t="s">
        <v>9</v>
      </c>
      <c r="B405" t="s">
        <v>10</v>
      </c>
      <c r="C405" t="s">
        <v>267</v>
      </c>
      <c r="D405" t="s">
        <v>268</v>
      </c>
      <c r="E405">
        <v>517720</v>
      </c>
    </row>
    <row r="406" spans="1:5" x14ac:dyDescent="0.25">
      <c r="A406" t="s">
        <v>9</v>
      </c>
      <c r="B406" t="s">
        <v>10</v>
      </c>
      <c r="C406" t="s">
        <v>29</v>
      </c>
      <c r="D406" t="s">
        <v>269</v>
      </c>
      <c r="E406">
        <v>260015</v>
      </c>
    </row>
    <row r="407" spans="1:5" x14ac:dyDescent="0.25">
      <c r="A407" t="s">
        <v>9</v>
      </c>
      <c r="B407" t="s">
        <v>10</v>
      </c>
      <c r="C407" t="s">
        <v>31</v>
      </c>
      <c r="D407" t="s">
        <v>270</v>
      </c>
      <c r="E407">
        <v>74098</v>
      </c>
    </row>
    <row r="408" spans="1:5" x14ac:dyDescent="0.25">
      <c r="A408" t="s">
        <v>9</v>
      </c>
      <c r="B408" t="s">
        <v>10</v>
      </c>
      <c r="C408" t="s">
        <v>1</v>
      </c>
      <c r="D408" t="s">
        <v>271</v>
      </c>
      <c r="E408" t="s">
        <v>1</v>
      </c>
    </row>
    <row r="409" spans="1:5" x14ac:dyDescent="0.25">
      <c r="A409" t="s">
        <v>9</v>
      </c>
      <c r="B409" t="s">
        <v>10</v>
      </c>
      <c r="C409" t="s">
        <v>272</v>
      </c>
      <c r="D409" t="s">
        <v>273</v>
      </c>
      <c r="E409">
        <v>23789</v>
      </c>
    </row>
    <row r="410" spans="1:5" x14ac:dyDescent="0.25">
      <c r="A410" t="s">
        <v>9</v>
      </c>
      <c r="B410" t="s">
        <v>10</v>
      </c>
      <c r="C410" t="s">
        <v>274</v>
      </c>
      <c r="D410" t="s">
        <v>275</v>
      </c>
      <c r="E410">
        <v>11646</v>
      </c>
    </row>
    <row r="411" spans="1:5" x14ac:dyDescent="0.25">
      <c r="A411" t="s">
        <v>9</v>
      </c>
      <c r="B411" t="s">
        <v>10</v>
      </c>
      <c r="C411" t="s">
        <v>276</v>
      </c>
      <c r="D411" t="s">
        <v>277</v>
      </c>
      <c r="E411">
        <v>8634</v>
      </c>
    </row>
    <row r="412" spans="1:5" x14ac:dyDescent="0.25">
      <c r="A412" t="s">
        <v>9</v>
      </c>
      <c r="B412" t="s">
        <v>10</v>
      </c>
      <c r="C412" t="s">
        <v>278</v>
      </c>
      <c r="D412" t="s">
        <v>279</v>
      </c>
      <c r="E412">
        <v>1536</v>
      </c>
    </row>
    <row r="413" spans="1:5" x14ac:dyDescent="0.25">
      <c r="A413" t="s">
        <v>9</v>
      </c>
      <c r="B413" t="s">
        <v>10</v>
      </c>
      <c r="C413" t="s">
        <v>280</v>
      </c>
      <c r="D413" t="s">
        <v>281</v>
      </c>
      <c r="E413">
        <v>111</v>
      </c>
    </row>
    <row r="414" spans="1:5" x14ac:dyDescent="0.25">
      <c r="A414" t="s">
        <v>9</v>
      </c>
      <c r="B414" t="s">
        <v>10</v>
      </c>
      <c r="C414" t="s">
        <v>282</v>
      </c>
      <c r="D414" t="s">
        <v>283</v>
      </c>
      <c r="E414">
        <v>6987</v>
      </c>
    </row>
    <row r="415" spans="1:5" x14ac:dyDescent="0.25">
      <c r="A415" t="s">
        <v>9</v>
      </c>
      <c r="B415" t="s">
        <v>10</v>
      </c>
      <c r="C415" t="s">
        <v>284</v>
      </c>
      <c r="D415" t="s">
        <v>285</v>
      </c>
      <c r="E415">
        <v>3509</v>
      </c>
    </row>
    <row r="416" spans="1:5" x14ac:dyDescent="0.25">
      <c r="A416" t="s">
        <v>9</v>
      </c>
      <c r="B416" t="s">
        <v>10</v>
      </c>
      <c r="C416" t="s">
        <v>1</v>
      </c>
      <c r="D416" t="s">
        <v>286</v>
      </c>
      <c r="E416" t="s">
        <v>1</v>
      </c>
    </row>
    <row r="417" spans="1:5" x14ac:dyDescent="0.25">
      <c r="A417" t="s">
        <v>9</v>
      </c>
      <c r="B417" t="s">
        <v>10</v>
      </c>
      <c r="C417" t="s">
        <v>287</v>
      </c>
      <c r="D417" t="s">
        <v>288</v>
      </c>
      <c r="E417">
        <v>998133</v>
      </c>
    </row>
    <row r="418" spans="1:5" x14ac:dyDescent="0.25">
      <c r="A418" t="s">
        <v>9</v>
      </c>
      <c r="B418" t="s">
        <v>10</v>
      </c>
      <c r="C418" t="s">
        <v>289</v>
      </c>
      <c r="D418" t="s">
        <v>290</v>
      </c>
      <c r="E418">
        <v>731701</v>
      </c>
    </row>
    <row r="419" spans="1:5" x14ac:dyDescent="0.25">
      <c r="A419" t="s">
        <v>9</v>
      </c>
      <c r="B419" t="s">
        <v>10</v>
      </c>
      <c r="C419" t="s">
        <v>36</v>
      </c>
      <c r="D419" t="s">
        <v>291</v>
      </c>
      <c r="E419">
        <v>241873</v>
      </c>
    </row>
    <row r="420" spans="1:5" x14ac:dyDescent="0.25">
      <c r="A420" t="s">
        <v>9</v>
      </c>
      <c r="B420" t="s">
        <v>10</v>
      </c>
      <c r="C420" t="s">
        <v>37</v>
      </c>
      <c r="D420" t="s">
        <v>292</v>
      </c>
      <c r="E420">
        <v>181041</v>
      </c>
    </row>
    <row r="421" spans="1:5" x14ac:dyDescent="0.25">
      <c r="A421" t="s">
        <v>9</v>
      </c>
      <c r="B421" t="s">
        <v>10</v>
      </c>
      <c r="C421" t="s">
        <v>38</v>
      </c>
      <c r="D421" t="s">
        <v>293</v>
      </c>
      <c r="E421">
        <v>60832</v>
      </c>
    </row>
    <row r="422" spans="1:5" x14ac:dyDescent="0.25">
      <c r="A422" t="s">
        <v>9</v>
      </c>
      <c r="B422" t="s">
        <v>10</v>
      </c>
      <c r="C422" t="s">
        <v>294</v>
      </c>
      <c r="D422" t="s">
        <v>295</v>
      </c>
      <c r="E422">
        <v>24559</v>
      </c>
    </row>
    <row r="423" spans="1:5" x14ac:dyDescent="0.25">
      <c r="A423" t="s">
        <v>9</v>
      </c>
      <c r="B423" t="s">
        <v>10</v>
      </c>
      <c r="C423" t="s">
        <v>296</v>
      </c>
      <c r="D423" t="s">
        <v>297</v>
      </c>
      <c r="E423">
        <v>-6349</v>
      </c>
    </row>
    <row r="424" spans="1:5" x14ac:dyDescent="0.25">
      <c r="A424" t="s">
        <v>9</v>
      </c>
      <c r="B424" t="s">
        <v>10</v>
      </c>
      <c r="C424" t="s">
        <v>298</v>
      </c>
      <c r="D424" t="s">
        <v>299</v>
      </c>
      <c r="E424">
        <v>30908</v>
      </c>
    </row>
    <row r="425" spans="1:5" x14ac:dyDescent="0.25">
      <c r="A425" t="s">
        <v>9</v>
      </c>
      <c r="B425" t="s">
        <v>10</v>
      </c>
      <c r="C425" t="s">
        <v>300</v>
      </c>
      <c r="D425" t="s">
        <v>301</v>
      </c>
      <c r="E425">
        <v>27777</v>
      </c>
    </row>
    <row r="426" spans="1:5" x14ac:dyDescent="0.25">
      <c r="A426" t="s">
        <v>9</v>
      </c>
      <c r="B426" t="s">
        <v>10</v>
      </c>
      <c r="C426" t="s">
        <v>302</v>
      </c>
      <c r="D426" t="s">
        <v>303</v>
      </c>
      <c r="E426">
        <v>21667</v>
      </c>
    </row>
    <row r="427" spans="1:5" x14ac:dyDescent="0.25">
      <c r="A427" t="s">
        <v>9</v>
      </c>
      <c r="B427" t="s">
        <v>10</v>
      </c>
      <c r="C427" t="s">
        <v>304</v>
      </c>
      <c r="D427" t="s">
        <v>305</v>
      </c>
      <c r="E427">
        <v>6110</v>
      </c>
    </row>
    <row r="428" spans="1:5" x14ac:dyDescent="0.25">
      <c r="A428" t="s">
        <v>9</v>
      </c>
      <c r="B428" t="s">
        <v>10</v>
      </c>
      <c r="C428" t="s">
        <v>306</v>
      </c>
      <c r="D428" t="s">
        <v>307</v>
      </c>
      <c r="E428">
        <v>2053</v>
      </c>
    </row>
    <row r="429" spans="1:5" x14ac:dyDescent="0.25">
      <c r="A429" t="s">
        <v>9</v>
      </c>
      <c r="B429" t="s">
        <v>10</v>
      </c>
      <c r="C429" t="s">
        <v>308</v>
      </c>
      <c r="D429" t="s">
        <v>309</v>
      </c>
      <c r="E429">
        <v>4057</v>
      </c>
    </row>
    <row r="430" spans="1:5" x14ac:dyDescent="0.25">
      <c r="A430" t="s">
        <v>9</v>
      </c>
      <c r="B430" t="s">
        <v>10</v>
      </c>
      <c r="C430" t="s">
        <v>310</v>
      </c>
      <c r="D430" t="s">
        <v>311</v>
      </c>
      <c r="E430">
        <v>35934</v>
      </c>
    </row>
    <row r="431" spans="1:5" x14ac:dyDescent="0.25">
      <c r="A431" t="s">
        <v>9</v>
      </c>
      <c r="B431" t="s">
        <v>10</v>
      </c>
      <c r="C431" t="s">
        <v>41</v>
      </c>
      <c r="D431" t="s">
        <v>312</v>
      </c>
      <c r="E431">
        <v>33770</v>
      </c>
    </row>
    <row r="432" spans="1:5" x14ac:dyDescent="0.25">
      <c r="A432" t="s">
        <v>9</v>
      </c>
      <c r="B432" t="s">
        <v>10</v>
      </c>
      <c r="C432" t="s">
        <v>313</v>
      </c>
      <c r="D432" t="s">
        <v>314</v>
      </c>
      <c r="E432">
        <v>7618</v>
      </c>
    </row>
    <row r="433" spans="1:5" ht="15.75" x14ac:dyDescent="0.3">
      <c r="A433" s="99" t="s">
        <v>207</v>
      </c>
      <c r="B433" s="96"/>
      <c r="C433" s="96"/>
      <c r="D433" s="96"/>
      <c r="E433" s="96"/>
    </row>
    <row r="434" spans="1:5" x14ac:dyDescent="0.25">
      <c r="A434" s="95" t="s">
        <v>315</v>
      </c>
      <c r="B434" s="96"/>
      <c r="C434" s="96"/>
      <c r="D434" s="96"/>
      <c r="E434" s="96"/>
    </row>
    <row r="435" spans="1:5" x14ac:dyDescent="0.25">
      <c r="A435" s="95" t="s">
        <v>316</v>
      </c>
      <c r="B435" s="96"/>
      <c r="C435" s="96"/>
      <c r="D435" s="96"/>
      <c r="E435" s="96"/>
    </row>
    <row r="436" spans="1:5" x14ac:dyDescent="0.25">
      <c r="A436" s="95" t="s">
        <v>317</v>
      </c>
      <c r="B436" s="96"/>
      <c r="C436" s="96"/>
      <c r="D436" s="96"/>
      <c r="E436" s="96"/>
    </row>
    <row r="437" spans="1:5" x14ac:dyDescent="0.25">
      <c r="A437" s="95" t="s">
        <v>318</v>
      </c>
      <c r="B437" s="96"/>
      <c r="C437" s="96"/>
      <c r="D437" s="96"/>
      <c r="E437" s="96"/>
    </row>
    <row r="438" spans="1:5" x14ac:dyDescent="0.25">
      <c r="A438" s="95" t="s">
        <v>319</v>
      </c>
      <c r="B438" s="96"/>
      <c r="C438" s="96"/>
      <c r="D438" s="96"/>
      <c r="E438" s="96"/>
    </row>
    <row r="439" spans="1:5" x14ac:dyDescent="0.25">
      <c r="A439" s="95" t="s">
        <v>320</v>
      </c>
      <c r="B439" s="96"/>
      <c r="C439" s="96"/>
      <c r="D439" s="96"/>
      <c r="E439" s="96"/>
    </row>
    <row r="440" spans="1:5" x14ac:dyDescent="0.25">
      <c r="A440" s="95" t="s">
        <v>212</v>
      </c>
      <c r="B440" s="96"/>
      <c r="C440" s="96"/>
      <c r="D440" s="96"/>
      <c r="E440" s="96"/>
    </row>
    <row r="441" spans="1:5" x14ac:dyDescent="0.25">
      <c r="A441" s="95" t="s">
        <v>321</v>
      </c>
      <c r="B441" s="96"/>
      <c r="C441" s="96"/>
      <c r="D441" s="96"/>
      <c r="E441" s="96"/>
    </row>
    <row r="442" spans="1:5" x14ac:dyDescent="0.25">
      <c r="C442"/>
    </row>
    <row r="443" spans="1:5" x14ac:dyDescent="0.25">
      <c r="C443"/>
    </row>
    <row r="444" spans="1:5" ht="18" x14ac:dyDescent="0.25">
      <c r="A444" s="97" t="s">
        <v>256</v>
      </c>
      <c r="B444" s="96"/>
      <c r="C444" s="96"/>
      <c r="D444" s="96"/>
      <c r="E444" s="96"/>
    </row>
    <row r="445" spans="1:5" ht="16.5" x14ac:dyDescent="0.25">
      <c r="A445" s="98" t="s">
        <v>1</v>
      </c>
      <c r="B445" s="96"/>
      <c r="C445" s="96"/>
      <c r="D445" s="96"/>
      <c r="E445" s="96"/>
    </row>
    <row r="446" spans="1:5" x14ac:dyDescent="0.25">
      <c r="A446" s="96" t="s">
        <v>2</v>
      </c>
      <c r="B446" s="96"/>
      <c r="C446" s="96"/>
      <c r="D446" s="96"/>
      <c r="E446" s="96"/>
    </row>
    <row r="447" spans="1:5" x14ac:dyDescent="0.25">
      <c r="A447" s="96" t="s">
        <v>3</v>
      </c>
      <c r="B447" s="96"/>
      <c r="C447" s="96"/>
      <c r="D447" s="96"/>
      <c r="E447" s="96"/>
    </row>
    <row r="448" spans="1:5" x14ac:dyDescent="0.25">
      <c r="A448" s="14"/>
      <c r="B448" s="14"/>
      <c r="C448" s="14"/>
      <c r="D448" s="14"/>
      <c r="E448" s="14"/>
    </row>
    <row r="449" spans="1:5" x14ac:dyDescent="0.25">
      <c r="A449" s="2" t="s">
        <v>4</v>
      </c>
      <c r="B449" s="2" t="s">
        <v>5</v>
      </c>
      <c r="C449" s="2" t="s">
        <v>6</v>
      </c>
      <c r="D449" s="2" t="s">
        <v>7</v>
      </c>
      <c r="E449" s="2" t="s">
        <v>414</v>
      </c>
    </row>
    <row r="450" spans="1:5" x14ac:dyDescent="0.25">
      <c r="A450" s="14" t="s">
        <v>9</v>
      </c>
      <c r="B450" s="14" t="s">
        <v>10</v>
      </c>
      <c r="C450" s="14" t="s">
        <v>1</v>
      </c>
      <c r="D450" s="14" t="s">
        <v>257</v>
      </c>
      <c r="E450" s="14" t="s">
        <v>1</v>
      </c>
    </row>
    <row r="451" spans="1:5" x14ac:dyDescent="0.25">
      <c r="A451" s="14" t="s">
        <v>9</v>
      </c>
      <c r="B451" s="14" t="s">
        <v>10</v>
      </c>
      <c r="C451" s="14" t="s">
        <v>258</v>
      </c>
      <c r="D451" s="14" t="s">
        <v>259</v>
      </c>
      <c r="E451" s="14">
        <v>1678502</v>
      </c>
    </row>
    <row r="452" spans="1:5" x14ac:dyDescent="0.25">
      <c r="A452" s="14" t="s">
        <v>9</v>
      </c>
      <c r="B452" s="14" t="s">
        <v>10</v>
      </c>
      <c r="C452" s="14" t="s">
        <v>1</v>
      </c>
      <c r="D452" s="14" t="s">
        <v>260</v>
      </c>
      <c r="E452" s="14" t="s">
        <v>1</v>
      </c>
    </row>
    <row r="453" spans="1:5" x14ac:dyDescent="0.25">
      <c r="A453" s="14" t="s">
        <v>9</v>
      </c>
      <c r="B453" s="14" t="s">
        <v>10</v>
      </c>
      <c r="C453" s="14" t="s">
        <v>261</v>
      </c>
      <c r="D453" s="14" t="s">
        <v>262</v>
      </c>
      <c r="E453" s="14">
        <v>853973</v>
      </c>
    </row>
    <row r="454" spans="1:5" x14ac:dyDescent="0.25">
      <c r="A454" s="14" t="s">
        <v>9</v>
      </c>
      <c r="B454" s="14" t="s">
        <v>10</v>
      </c>
      <c r="C454" s="14" t="s">
        <v>263</v>
      </c>
      <c r="D454" s="14" t="s">
        <v>264</v>
      </c>
      <c r="E454" s="14">
        <v>572800</v>
      </c>
    </row>
    <row r="455" spans="1:5" x14ac:dyDescent="0.25">
      <c r="A455" s="14" t="s">
        <v>9</v>
      </c>
      <c r="B455" s="14" t="s">
        <v>10</v>
      </c>
      <c r="C455" s="14" t="s">
        <v>265</v>
      </c>
      <c r="D455" s="14" t="s">
        <v>235</v>
      </c>
      <c r="E455" s="14">
        <v>113056</v>
      </c>
    </row>
    <row r="456" spans="1:5" x14ac:dyDescent="0.25">
      <c r="A456" s="14" t="s">
        <v>9</v>
      </c>
      <c r="B456" s="14" t="s">
        <v>10</v>
      </c>
      <c r="C456" s="14" t="s">
        <v>266</v>
      </c>
      <c r="D456" s="14" t="s">
        <v>240</v>
      </c>
      <c r="E456" s="14">
        <v>12220</v>
      </c>
    </row>
    <row r="457" spans="1:5" x14ac:dyDescent="0.25">
      <c r="A457" s="14" t="s">
        <v>9</v>
      </c>
      <c r="B457" s="14" t="s">
        <v>10</v>
      </c>
      <c r="C457" s="14" t="s">
        <v>267</v>
      </c>
      <c r="D457" s="14" t="s">
        <v>268</v>
      </c>
      <c r="E457" s="14">
        <v>447524</v>
      </c>
    </row>
    <row r="458" spans="1:5" x14ac:dyDescent="0.25">
      <c r="A458" s="14" t="s">
        <v>9</v>
      </c>
      <c r="B458" s="14" t="s">
        <v>10</v>
      </c>
      <c r="C458" s="14" t="s">
        <v>29</v>
      </c>
      <c r="D458" s="14" t="s">
        <v>269</v>
      </c>
      <c r="E458" s="14">
        <v>251729</v>
      </c>
    </row>
    <row r="459" spans="1:5" x14ac:dyDescent="0.25">
      <c r="A459" s="14" t="s">
        <v>9</v>
      </c>
      <c r="B459" s="14" t="s">
        <v>10</v>
      </c>
      <c r="C459" s="14" t="s">
        <v>31</v>
      </c>
      <c r="D459" s="14" t="s">
        <v>270</v>
      </c>
      <c r="E459" s="14">
        <v>73332</v>
      </c>
    </row>
    <row r="460" spans="1:5" x14ac:dyDescent="0.25">
      <c r="A460" s="14" t="s">
        <v>9</v>
      </c>
      <c r="B460" s="14" t="s">
        <v>10</v>
      </c>
      <c r="C460" s="14" t="s">
        <v>1</v>
      </c>
      <c r="D460" s="14" t="s">
        <v>271</v>
      </c>
      <c r="E460" s="14" t="s">
        <v>1</v>
      </c>
    </row>
    <row r="461" spans="1:5" x14ac:dyDescent="0.25">
      <c r="A461" s="14" t="s">
        <v>9</v>
      </c>
      <c r="B461" s="14" t="s">
        <v>10</v>
      </c>
      <c r="C461" s="14" t="s">
        <v>272</v>
      </c>
      <c r="D461" s="14" t="s">
        <v>273</v>
      </c>
      <c r="E461" s="14">
        <v>22889</v>
      </c>
    </row>
    <row r="462" spans="1:5" x14ac:dyDescent="0.25">
      <c r="A462" s="14" t="s">
        <v>9</v>
      </c>
      <c r="B462" s="14" t="s">
        <v>10</v>
      </c>
      <c r="C462" s="14" t="s">
        <v>274</v>
      </c>
      <c r="D462" s="14" t="s">
        <v>275</v>
      </c>
      <c r="E462" s="14">
        <v>11645</v>
      </c>
    </row>
    <row r="463" spans="1:5" x14ac:dyDescent="0.25">
      <c r="A463" s="14" t="s">
        <v>9</v>
      </c>
      <c r="B463" s="14" t="s">
        <v>10</v>
      </c>
      <c r="C463" s="14" t="s">
        <v>276</v>
      </c>
      <c r="D463" s="14" t="s">
        <v>277</v>
      </c>
      <c r="E463" s="14">
        <v>7811</v>
      </c>
    </row>
    <row r="464" spans="1:5" x14ac:dyDescent="0.25">
      <c r="A464" s="14" t="s">
        <v>9</v>
      </c>
      <c r="B464" s="14" t="s">
        <v>10</v>
      </c>
      <c r="C464" s="14" t="s">
        <v>278</v>
      </c>
      <c r="D464" s="14" t="s">
        <v>279</v>
      </c>
      <c r="E464" s="14">
        <v>1542</v>
      </c>
    </row>
    <row r="465" spans="1:5" x14ac:dyDescent="0.25">
      <c r="A465" s="14" t="s">
        <v>9</v>
      </c>
      <c r="B465" s="14" t="s">
        <v>10</v>
      </c>
      <c r="C465" s="14" t="s">
        <v>280</v>
      </c>
      <c r="D465" s="14" t="s">
        <v>281</v>
      </c>
      <c r="E465" s="14">
        <v>167</v>
      </c>
    </row>
    <row r="466" spans="1:5" x14ac:dyDescent="0.25">
      <c r="A466" s="14" t="s">
        <v>9</v>
      </c>
      <c r="B466" s="14" t="s">
        <v>10</v>
      </c>
      <c r="C466" s="14" t="s">
        <v>282</v>
      </c>
      <c r="D466" s="14" t="s">
        <v>283</v>
      </c>
      <c r="E466" s="14">
        <v>6103</v>
      </c>
    </row>
    <row r="467" spans="1:5" x14ac:dyDescent="0.25">
      <c r="A467" s="14" t="s">
        <v>9</v>
      </c>
      <c r="B467" s="14" t="s">
        <v>10</v>
      </c>
      <c r="C467" s="14" t="s">
        <v>284</v>
      </c>
      <c r="D467" s="14" t="s">
        <v>285</v>
      </c>
      <c r="E467" s="14">
        <v>3433</v>
      </c>
    </row>
    <row r="468" spans="1:5" x14ac:dyDescent="0.25">
      <c r="A468" s="14" t="s">
        <v>9</v>
      </c>
      <c r="B468" s="14" t="s">
        <v>10</v>
      </c>
      <c r="C468" s="14" t="s">
        <v>1</v>
      </c>
      <c r="D468" s="14" t="s">
        <v>286</v>
      </c>
      <c r="E468" s="14" t="s">
        <v>1</v>
      </c>
    </row>
    <row r="469" spans="1:5" x14ac:dyDescent="0.25">
      <c r="A469" s="14" t="s">
        <v>9</v>
      </c>
      <c r="B469" s="14" t="s">
        <v>10</v>
      </c>
      <c r="C469" s="14" t="s">
        <v>287</v>
      </c>
      <c r="D469" s="14" t="s">
        <v>288</v>
      </c>
      <c r="E469" s="14">
        <v>989029</v>
      </c>
    </row>
    <row r="470" spans="1:5" x14ac:dyDescent="0.25">
      <c r="A470" s="14" t="s">
        <v>9</v>
      </c>
      <c r="B470" s="14" t="s">
        <v>10</v>
      </c>
      <c r="C470" s="14" t="s">
        <v>289</v>
      </c>
      <c r="D470" s="14" t="s">
        <v>290</v>
      </c>
      <c r="E470" s="14">
        <v>728664</v>
      </c>
    </row>
    <row r="471" spans="1:5" x14ac:dyDescent="0.25">
      <c r="A471" s="14" t="s">
        <v>9</v>
      </c>
      <c r="B471" s="14" t="s">
        <v>10</v>
      </c>
      <c r="C471" s="14" t="s">
        <v>36</v>
      </c>
      <c r="D471" s="14" t="s">
        <v>291</v>
      </c>
      <c r="E471" s="14">
        <v>242130</v>
      </c>
    </row>
    <row r="472" spans="1:5" x14ac:dyDescent="0.25">
      <c r="A472" s="14" t="s">
        <v>9</v>
      </c>
      <c r="B472" s="14" t="s">
        <v>10</v>
      </c>
      <c r="C472" s="14" t="s">
        <v>37</v>
      </c>
      <c r="D472" s="14" t="s">
        <v>292</v>
      </c>
      <c r="E472" s="14">
        <v>181465</v>
      </c>
    </row>
    <row r="473" spans="1:5" x14ac:dyDescent="0.25">
      <c r="A473" s="14" t="s">
        <v>9</v>
      </c>
      <c r="B473" s="14" t="s">
        <v>10</v>
      </c>
      <c r="C473" s="14" t="s">
        <v>38</v>
      </c>
      <c r="D473" s="14" t="s">
        <v>293</v>
      </c>
      <c r="E473" s="14">
        <v>60665</v>
      </c>
    </row>
    <row r="474" spans="1:5" x14ac:dyDescent="0.25">
      <c r="A474" s="14" t="s">
        <v>9</v>
      </c>
      <c r="B474" s="14" t="s">
        <v>10</v>
      </c>
      <c r="C474" s="14" t="s">
        <v>294</v>
      </c>
      <c r="D474" s="14" t="s">
        <v>295</v>
      </c>
      <c r="E474" s="14">
        <v>18235</v>
      </c>
    </row>
    <row r="475" spans="1:5" x14ac:dyDescent="0.25">
      <c r="A475" s="14" t="s">
        <v>9</v>
      </c>
      <c r="B475" s="14" t="s">
        <v>10</v>
      </c>
      <c r="C475" s="14" t="s">
        <v>296</v>
      </c>
      <c r="D475" s="14" t="s">
        <v>297</v>
      </c>
      <c r="E475" s="14">
        <v>-10995</v>
      </c>
    </row>
    <row r="476" spans="1:5" x14ac:dyDescent="0.25">
      <c r="A476" s="14" t="s">
        <v>9</v>
      </c>
      <c r="B476" s="14" t="s">
        <v>10</v>
      </c>
      <c r="C476" s="14" t="s">
        <v>298</v>
      </c>
      <c r="D476" s="14" t="s">
        <v>299</v>
      </c>
      <c r="E476" s="14">
        <v>29230</v>
      </c>
    </row>
    <row r="477" spans="1:5" x14ac:dyDescent="0.25">
      <c r="A477" s="14" t="s">
        <v>9</v>
      </c>
      <c r="B477" s="14" t="s">
        <v>10</v>
      </c>
      <c r="C477" s="14" t="s">
        <v>300</v>
      </c>
      <c r="D477" s="14" t="s">
        <v>301</v>
      </c>
      <c r="E477" s="14">
        <v>28124</v>
      </c>
    </row>
    <row r="478" spans="1:5" x14ac:dyDescent="0.25">
      <c r="A478" s="14" t="s">
        <v>9</v>
      </c>
      <c r="B478" s="14" t="s">
        <v>10</v>
      </c>
      <c r="C478" s="14" t="s">
        <v>302</v>
      </c>
      <c r="D478" s="14" t="s">
        <v>303</v>
      </c>
      <c r="E478" s="14">
        <v>22063</v>
      </c>
    </row>
    <row r="479" spans="1:5" x14ac:dyDescent="0.25">
      <c r="A479" s="14" t="s">
        <v>9</v>
      </c>
      <c r="B479" s="14" t="s">
        <v>10</v>
      </c>
      <c r="C479" s="14" t="s">
        <v>304</v>
      </c>
      <c r="D479" s="14" t="s">
        <v>305</v>
      </c>
      <c r="E479" s="14">
        <v>6061</v>
      </c>
    </row>
    <row r="480" spans="1:5" x14ac:dyDescent="0.25">
      <c r="A480" s="14" t="s">
        <v>9</v>
      </c>
      <c r="B480" s="14" t="s">
        <v>10</v>
      </c>
      <c r="C480" s="14" t="s">
        <v>306</v>
      </c>
      <c r="D480" s="14" t="s">
        <v>307</v>
      </c>
      <c r="E480" s="14">
        <v>2061</v>
      </c>
    </row>
    <row r="481" spans="1:5" x14ac:dyDescent="0.25">
      <c r="A481" s="14" t="s">
        <v>9</v>
      </c>
      <c r="B481" s="14" t="s">
        <v>10</v>
      </c>
      <c r="C481" s="14" t="s">
        <v>308</v>
      </c>
      <c r="D481" s="14" t="s">
        <v>309</v>
      </c>
      <c r="E481" s="14">
        <v>4000</v>
      </c>
    </row>
    <row r="482" spans="1:5" x14ac:dyDescent="0.25">
      <c r="A482" s="14" t="s">
        <v>9</v>
      </c>
      <c r="B482" s="14" t="s">
        <v>10</v>
      </c>
      <c r="C482" s="14" t="s">
        <v>310</v>
      </c>
      <c r="D482" s="14" t="s">
        <v>311</v>
      </c>
      <c r="E482" s="14">
        <v>35167</v>
      </c>
    </row>
    <row r="483" spans="1:5" x14ac:dyDescent="0.25">
      <c r="A483" s="14" t="s">
        <v>9</v>
      </c>
      <c r="B483" s="14" t="s">
        <v>10</v>
      </c>
      <c r="C483" s="14" t="s">
        <v>41</v>
      </c>
      <c r="D483" s="14" t="s">
        <v>312</v>
      </c>
      <c r="E483" s="14">
        <v>33027</v>
      </c>
    </row>
    <row r="484" spans="1:5" x14ac:dyDescent="0.25">
      <c r="A484" s="14" t="s">
        <v>9</v>
      </c>
      <c r="B484" s="14" t="s">
        <v>10</v>
      </c>
      <c r="C484" s="14" t="s">
        <v>313</v>
      </c>
      <c r="D484" s="14" t="s">
        <v>314</v>
      </c>
      <c r="E484" s="14">
        <v>7307</v>
      </c>
    </row>
    <row r="485" spans="1:5" ht="15.75" x14ac:dyDescent="0.3">
      <c r="A485" s="99" t="s">
        <v>207</v>
      </c>
      <c r="B485" s="96"/>
      <c r="C485" s="96"/>
      <c r="D485" s="96"/>
      <c r="E485" s="96"/>
    </row>
    <row r="486" spans="1:5" x14ac:dyDescent="0.25">
      <c r="A486" s="95" t="s">
        <v>315</v>
      </c>
      <c r="B486" s="96"/>
      <c r="C486" s="96"/>
      <c r="D486" s="96"/>
      <c r="E486" s="96"/>
    </row>
    <row r="487" spans="1:5" x14ac:dyDescent="0.25">
      <c r="A487" s="95" t="s">
        <v>316</v>
      </c>
      <c r="B487" s="96"/>
      <c r="C487" s="96"/>
      <c r="D487" s="96"/>
      <c r="E487" s="96"/>
    </row>
    <row r="488" spans="1:5" x14ac:dyDescent="0.25">
      <c r="A488" s="95" t="s">
        <v>317</v>
      </c>
      <c r="B488" s="96"/>
      <c r="C488" s="96"/>
      <c r="D488" s="96"/>
      <c r="E488" s="96"/>
    </row>
    <row r="489" spans="1:5" x14ac:dyDescent="0.25">
      <c r="A489" s="95" t="s">
        <v>318</v>
      </c>
      <c r="B489" s="96"/>
      <c r="C489" s="96"/>
      <c r="D489" s="96"/>
      <c r="E489" s="96"/>
    </row>
    <row r="490" spans="1:5" x14ac:dyDescent="0.25">
      <c r="A490" s="95" t="s">
        <v>319</v>
      </c>
      <c r="B490" s="96"/>
      <c r="C490" s="96"/>
      <c r="D490" s="96"/>
      <c r="E490" s="96"/>
    </row>
    <row r="491" spans="1:5" x14ac:dyDescent="0.25">
      <c r="A491" s="95" t="s">
        <v>320</v>
      </c>
      <c r="B491" s="96"/>
      <c r="C491" s="96"/>
      <c r="D491" s="96"/>
      <c r="E491" s="96"/>
    </row>
    <row r="492" spans="1:5" x14ac:dyDescent="0.25">
      <c r="A492" s="95" t="s">
        <v>212</v>
      </c>
      <c r="B492" s="96"/>
      <c r="C492" s="96"/>
      <c r="D492" s="96"/>
      <c r="E492" s="96"/>
    </row>
    <row r="493" spans="1:5" x14ac:dyDescent="0.25">
      <c r="A493" s="95" t="s">
        <v>321</v>
      </c>
      <c r="B493" s="96"/>
      <c r="C493" s="96"/>
      <c r="D493" s="96"/>
      <c r="E493" s="96"/>
    </row>
    <row r="494" spans="1:5" x14ac:dyDescent="0.25">
      <c r="A494" s="14"/>
      <c r="B494" s="14"/>
      <c r="C494" s="14"/>
      <c r="D494" s="14"/>
      <c r="E494" s="14"/>
    </row>
    <row r="495" spans="1:5" x14ac:dyDescent="0.25">
      <c r="C495"/>
    </row>
    <row r="496" spans="1:5" x14ac:dyDescent="0.25">
      <c r="C496"/>
    </row>
    <row r="497" spans="1:5" x14ac:dyDescent="0.25">
      <c r="C497"/>
    </row>
    <row r="498" spans="1:5" ht="18" x14ac:dyDescent="0.25">
      <c r="A498" s="97" t="s">
        <v>256</v>
      </c>
      <c r="B498" s="96"/>
      <c r="C498" s="96"/>
      <c r="D498" s="96"/>
      <c r="E498" s="96"/>
    </row>
    <row r="499" spans="1:5" ht="16.5" x14ac:dyDescent="0.25">
      <c r="A499" s="98" t="s">
        <v>1</v>
      </c>
      <c r="B499" s="96"/>
      <c r="C499" s="96"/>
      <c r="D499" s="96"/>
      <c r="E499" s="96"/>
    </row>
    <row r="500" spans="1:5" x14ac:dyDescent="0.25">
      <c r="A500" s="96" t="s">
        <v>2</v>
      </c>
      <c r="B500" s="96"/>
      <c r="C500" s="96"/>
      <c r="D500" s="96"/>
      <c r="E500" s="96"/>
    </row>
    <row r="501" spans="1:5" x14ac:dyDescent="0.25">
      <c r="A501" s="96" t="s">
        <v>3</v>
      </c>
      <c r="B501" s="96"/>
      <c r="C501" s="96"/>
      <c r="D501" s="96"/>
      <c r="E501" s="96"/>
    </row>
    <row r="502" spans="1:5" x14ac:dyDescent="0.25">
      <c r="A502" s="14"/>
      <c r="B502" s="14"/>
      <c r="C502" s="14"/>
      <c r="D502" s="14"/>
      <c r="E502" s="14"/>
    </row>
    <row r="503" spans="1:5" x14ac:dyDescent="0.25">
      <c r="A503" s="2" t="s">
        <v>4</v>
      </c>
      <c r="B503" s="2" t="s">
        <v>5</v>
      </c>
      <c r="C503" s="2" t="s">
        <v>6</v>
      </c>
      <c r="D503" s="2" t="s">
        <v>7</v>
      </c>
      <c r="E503" s="2" t="s">
        <v>205</v>
      </c>
    </row>
    <row r="504" spans="1:5" x14ac:dyDescent="0.25">
      <c r="A504" s="14" t="s">
        <v>9</v>
      </c>
      <c r="B504" s="14" t="s">
        <v>10</v>
      </c>
      <c r="C504" s="14" t="s">
        <v>1</v>
      </c>
      <c r="D504" s="14" t="s">
        <v>257</v>
      </c>
      <c r="E504" s="14" t="s">
        <v>1</v>
      </c>
    </row>
    <row r="505" spans="1:5" x14ac:dyDescent="0.25">
      <c r="A505" s="14" t="s">
        <v>9</v>
      </c>
      <c r="B505" s="14" t="s">
        <v>10</v>
      </c>
      <c r="C505" s="14" t="s">
        <v>258</v>
      </c>
      <c r="D505" s="14" t="s">
        <v>259</v>
      </c>
      <c r="E505" s="14">
        <v>1730616</v>
      </c>
    </row>
    <row r="506" spans="1:5" x14ac:dyDescent="0.25">
      <c r="A506" s="14" t="s">
        <v>9</v>
      </c>
      <c r="B506" s="14" t="s">
        <v>10</v>
      </c>
      <c r="C506" s="14" t="s">
        <v>1</v>
      </c>
      <c r="D506" s="14" t="s">
        <v>260</v>
      </c>
      <c r="E506" s="14" t="s">
        <v>1</v>
      </c>
    </row>
    <row r="507" spans="1:5" x14ac:dyDescent="0.25">
      <c r="A507" s="14" t="s">
        <v>9</v>
      </c>
      <c r="B507" s="14" t="s">
        <v>10</v>
      </c>
      <c r="C507" s="14" t="s">
        <v>261</v>
      </c>
      <c r="D507" s="14" t="s">
        <v>262</v>
      </c>
      <c r="E507" s="14">
        <v>904423</v>
      </c>
    </row>
    <row r="508" spans="1:5" x14ac:dyDescent="0.25">
      <c r="A508" s="14" t="s">
        <v>9</v>
      </c>
      <c r="B508" s="14" t="s">
        <v>10</v>
      </c>
      <c r="C508" s="14" t="s">
        <v>263</v>
      </c>
      <c r="D508" s="14" t="s">
        <v>264</v>
      </c>
      <c r="E508" s="14">
        <v>577547</v>
      </c>
    </row>
    <row r="509" spans="1:5" x14ac:dyDescent="0.25">
      <c r="A509" s="14" t="s">
        <v>9</v>
      </c>
      <c r="B509" s="14" t="s">
        <v>10</v>
      </c>
      <c r="C509" s="14" t="s">
        <v>265</v>
      </c>
      <c r="D509" s="14" t="s">
        <v>235</v>
      </c>
      <c r="E509" s="14">
        <v>110008</v>
      </c>
    </row>
    <row r="510" spans="1:5" x14ac:dyDescent="0.25">
      <c r="A510" s="14" t="s">
        <v>9</v>
      </c>
      <c r="B510" s="14" t="s">
        <v>10</v>
      </c>
      <c r="C510" s="14" t="s">
        <v>266</v>
      </c>
      <c r="D510" s="14" t="s">
        <v>240</v>
      </c>
      <c r="E510" s="14">
        <v>15993</v>
      </c>
    </row>
    <row r="511" spans="1:5" x14ac:dyDescent="0.25">
      <c r="A511" s="14" t="s">
        <v>9</v>
      </c>
      <c r="B511" s="14" t="s">
        <v>10</v>
      </c>
      <c r="C511" s="14" t="s">
        <v>267</v>
      </c>
      <c r="D511" s="14" t="s">
        <v>268</v>
      </c>
      <c r="E511" s="14">
        <v>451546</v>
      </c>
    </row>
    <row r="512" spans="1:5" x14ac:dyDescent="0.25">
      <c r="A512" s="14" t="s">
        <v>9</v>
      </c>
      <c r="B512" s="14" t="s">
        <v>10</v>
      </c>
      <c r="C512" s="14" t="s">
        <v>29</v>
      </c>
      <c r="D512" s="14" t="s">
        <v>269</v>
      </c>
      <c r="E512" s="14">
        <v>248646</v>
      </c>
    </row>
    <row r="513" spans="1:5" x14ac:dyDescent="0.25">
      <c r="A513" s="14" t="s">
        <v>9</v>
      </c>
      <c r="B513" s="14" t="s">
        <v>10</v>
      </c>
      <c r="C513" s="14" t="s">
        <v>31</v>
      </c>
      <c r="D513" s="14" t="s">
        <v>270</v>
      </c>
      <c r="E513" s="14">
        <v>72716</v>
      </c>
    </row>
    <row r="514" spans="1:5" x14ac:dyDescent="0.25">
      <c r="A514" s="14" t="s">
        <v>9</v>
      </c>
      <c r="B514" s="14" t="s">
        <v>10</v>
      </c>
      <c r="C514" s="14" t="s">
        <v>1</v>
      </c>
      <c r="D514" s="14" t="s">
        <v>271</v>
      </c>
      <c r="E514" s="14" t="s">
        <v>1</v>
      </c>
    </row>
    <row r="515" spans="1:5" x14ac:dyDescent="0.25">
      <c r="A515" s="14" t="s">
        <v>9</v>
      </c>
      <c r="B515" s="14" t="s">
        <v>10</v>
      </c>
      <c r="C515" s="14" t="s">
        <v>272</v>
      </c>
      <c r="D515" s="14" t="s">
        <v>273</v>
      </c>
      <c r="E515" s="14">
        <v>23800</v>
      </c>
    </row>
    <row r="516" spans="1:5" x14ac:dyDescent="0.25">
      <c r="A516" s="14" t="s">
        <v>9</v>
      </c>
      <c r="B516" s="14" t="s">
        <v>10</v>
      </c>
      <c r="C516" s="14" t="s">
        <v>274</v>
      </c>
      <c r="D516" s="14" t="s">
        <v>275</v>
      </c>
      <c r="E516" s="14">
        <v>12438</v>
      </c>
    </row>
    <row r="517" spans="1:5" x14ac:dyDescent="0.25">
      <c r="A517" s="14" t="s">
        <v>9</v>
      </c>
      <c r="B517" s="14" t="s">
        <v>10</v>
      </c>
      <c r="C517" s="14" t="s">
        <v>276</v>
      </c>
      <c r="D517" s="14" t="s">
        <v>277</v>
      </c>
      <c r="E517" s="14">
        <v>7943</v>
      </c>
    </row>
    <row r="518" spans="1:5" x14ac:dyDescent="0.25">
      <c r="A518" s="14" t="s">
        <v>9</v>
      </c>
      <c r="B518" s="14" t="s">
        <v>10</v>
      </c>
      <c r="C518" s="14" t="s">
        <v>278</v>
      </c>
      <c r="D518" s="14" t="s">
        <v>279</v>
      </c>
      <c r="E518" s="14">
        <v>1513</v>
      </c>
    </row>
    <row r="519" spans="1:5" x14ac:dyDescent="0.25">
      <c r="A519" s="14" t="s">
        <v>9</v>
      </c>
      <c r="B519" s="14" t="s">
        <v>10</v>
      </c>
      <c r="C519" s="14" t="s">
        <v>280</v>
      </c>
      <c r="D519" s="14" t="s">
        <v>281</v>
      </c>
      <c r="E519" s="14">
        <v>220</v>
      </c>
    </row>
    <row r="520" spans="1:5" x14ac:dyDescent="0.25">
      <c r="A520" s="14" t="s">
        <v>9</v>
      </c>
      <c r="B520" s="14" t="s">
        <v>10</v>
      </c>
      <c r="C520" s="14" t="s">
        <v>282</v>
      </c>
      <c r="D520" s="14" t="s">
        <v>283</v>
      </c>
      <c r="E520" s="14">
        <v>6210</v>
      </c>
    </row>
    <row r="521" spans="1:5" x14ac:dyDescent="0.25">
      <c r="A521" s="14" t="s">
        <v>9</v>
      </c>
      <c r="B521" s="14" t="s">
        <v>10</v>
      </c>
      <c r="C521" s="14" t="s">
        <v>284</v>
      </c>
      <c r="D521" s="14" t="s">
        <v>285</v>
      </c>
      <c r="E521" s="14">
        <v>3419</v>
      </c>
    </row>
    <row r="522" spans="1:5" x14ac:dyDescent="0.25">
      <c r="A522" s="14" t="s">
        <v>9</v>
      </c>
      <c r="B522" s="14" t="s">
        <v>10</v>
      </c>
      <c r="C522" s="14" t="s">
        <v>1</v>
      </c>
      <c r="D522" s="14" t="s">
        <v>286</v>
      </c>
      <c r="E522" s="14" t="s">
        <v>1</v>
      </c>
    </row>
    <row r="523" spans="1:5" x14ac:dyDescent="0.25">
      <c r="A523" s="14" t="s">
        <v>9</v>
      </c>
      <c r="B523" s="14" t="s">
        <v>10</v>
      </c>
      <c r="C523" s="14" t="s">
        <v>287</v>
      </c>
      <c r="D523" s="14" t="s">
        <v>288</v>
      </c>
      <c r="E523" s="14">
        <v>1035173</v>
      </c>
    </row>
    <row r="524" spans="1:5" x14ac:dyDescent="0.25">
      <c r="A524" s="14" t="s">
        <v>9</v>
      </c>
      <c r="B524" s="14" t="s">
        <v>10</v>
      </c>
      <c r="C524" s="14" t="s">
        <v>289</v>
      </c>
      <c r="D524" s="14" t="s">
        <v>290</v>
      </c>
      <c r="E524" s="14">
        <v>754473</v>
      </c>
    </row>
    <row r="525" spans="1:5" x14ac:dyDescent="0.25">
      <c r="A525" s="14" t="s">
        <v>9</v>
      </c>
      <c r="B525" s="14" t="s">
        <v>10</v>
      </c>
      <c r="C525" s="14" t="s">
        <v>36</v>
      </c>
      <c r="D525" s="14" t="s">
        <v>291</v>
      </c>
      <c r="E525" s="14">
        <v>255876</v>
      </c>
    </row>
    <row r="526" spans="1:5" x14ac:dyDescent="0.25">
      <c r="A526" s="14" t="s">
        <v>9</v>
      </c>
      <c r="B526" s="14" t="s">
        <v>10</v>
      </c>
      <c r="C526" s="14" t="s">
        <v>37</v>
      </c>
      <c r="D526" s="14" t="s">
        <v>292</v>
      </c>
      <c r="E526" s="14">
        <v>193390</v>
      </c>
    </row>
    <row r="527" spans="1:5" x14ac:dyDescent="0.25">
      <c r="A527" s="14" t="s">
        <v>9</v>
      </c>
      <c r="B527" s="14" t="s">
        <v>10</v>
      </c>
      <c r="C527" s="14" t="s">
        <v>38</v>
      </c>
      <c r="D527" s="14" t="s">
        <v>293</v>
      </c>
      <c r="E527" s="14">
        <v>62486</v>
      </c>
    </row>
    <row r="528" spans="1:5" x14ac:dyDescent="0.25">
      <c r="A528" s="14" t="s">
        <v>9</v>
      </c>
      <c r="B528" s="14" t="s">
        <v>10</v>
      </c>
      <c r="C528" s="14" t="s">
        <v>294</v>
      </c>
      <c r="D528" s="14" t="s">
        <v>295</v>
      </c>
      <c r="E528" s="14">
        <v>24824</v>
      </c>
    </row>
    <row r="529" spans="1:5" x14ac:dyDescent="0.25">
      <c r="A529" s="14" t="s">
        <v>9</v>
      </c>
      <c r="B529" s="14" t="s">
        <v>10</v>
      </c>
      <c r="C529" s="14" t="s">
        <v>296</v>
      </c>
      <c r="D529" s="14" t="s">
        <v>297</v>
      </c>
      <c r="E529" s="14">
        <v>-5784</v>
      </c>
    </row>
    <row r="530" spans="1:5" x14ac:dyDescent="0.25">
      <c r="A530" s="14" t="s">
        <v>9</v>
      </c>
      <c r="B530" s="14" t="s">
        <v>10</v>
      </c>
      <c r="C530" s="14" t="s">
        <v>298</v>
      </c>
      <c r="D530" s="14" t="s">
        <v>299</v>
      </c>
      <c r="E530" s="14">
        <v>30608</v>
      </c>
    </row>
    <row r="531" spans="1:5" x14ac:dyDescent="0.25">
      <c r="A531" s="14" t="s">
        <v>9</v>
      </c>
      <c r="B531" s="14" t="s">
        <v>10</v>
      </c>
      <c r="C531" s="14" t="s">
        <v>300</v>
      </c>
      <c r="D531" s="14" t="s">
        <v>301</v>
      </c>
      <c r="E531" s="14">
        <v>28920</v>
      </c>
    </row>
    <row r="532" spans="1:5" x14ac:dyDescent="0.25">
      <c r="A532" s="14" t="s">
        <v>9</v>
      </c>
      <c r="B532" s="14" t="s">
        <v>10</v>
      </c>
      <c r="C532" s="14" t="s">
        <v>302</v>
      </c>
      <c r="D532" s="14" t="s">
        <v>303</v>
      </c>
      <c r="E532" s="14">
        <v>22580</v>
      </c>
    </row>
    <row r="533" spans="1:5" x14ac:dyDescent="0.25">
      <c r="A533" s="14" t="s">
        <v>9</v>
      </c>
      <c r="B533" s="14" t="s">
        <v>10</v>
      </c>
      <c r="C533" s="14" t="s">
        <v>304</v>
      </c>
      <c r="D533" s="14" t="s">
        <v>305</v>
      </c>
      <c r="E533" s="14">
        <v>6340</v>
      </c>
    </row>
    <row r="534" spans="1:5" x14ac:dyDescent="0.25">
      <c r="A534" s="14" t="s">
        <v>9</v>
      </c>
      <c r="B534" s="14" t="s">
        <v>10</v>
      </c>
      <c r="C534" s="14" t="s">
        <v>306</v>
      </c>
      <c r="D534" s="14" t="s">
        <v>307</v>
      </c>
      <c r="E534" s="14">
        <v>2055</v>
      </c>
    </row>
    <row r="535" spans="1:5" x14ac:dyDescent="0.25">
      <c r="A535" s="14" t="s">
        <v>9</v>
      </c>
      <c r="B535" s="14" t="s">
        <v>10</v>
      </c>
      <c r="C535" s="14" t="s">
        <v>308</v>
      </c>
      <c r="D535" s="14" t="s">
        <v>309</v>
      </c>
      <c r="E535" s="14">
        <v>4285</v>
      </c>
    </row>
    <row r="536" spans="1:5" x14ac:dyDescent="0.25">
      <c r="A536" s="14" t="s">
        <v>9</v>
      </c>
      <c r="B536" s="14" t="s">
        <v>10</v>
      </c>
      <c r="C536" s="14" t="s">
        <v>310</v>
      </c>
      <c r="D536" s="14" t="s">
        <v>311</v>
      </c>
      <c r="E536" s="14">
        <v>35794</v>
      </c>
    </row>
    <row r="537" spans="1:5" x14ac:dyDescent="0.25">
      <c r="A537" s="14" t="s">
        <v>9</v>
      </c>
      <c r="B537" s="14" t="s">
        <v>10</v>
      </c>
      <c r="C537" s="14" t="s">
        <v>41</v>
      </c>
      <c r="D537" s="14" t="s">
        <v>312</v>
      </c>
      <c r="E537" s="14">
        <v>33413</v>
      </c>
    </row>
    <row r="538" spans="1:5" x14ac:dyDescent="0.25">
      <c r="A538" s="14" t="s">
        <v>9</v>
      </c>
      <c r="B538" s="14" t="s">
        <v>10</v>
      </c>
      <c r="C538" s="14" t="s">
        <v>313</v>
      </c>
      <c r="D538" s="14" t="s">
        <v>314</v>
      </c>
      <c r="E538" s="14">
        <v>7143</v>
      </c>
    </row>
    <row r="539" spans="1:5" ht="15.75" x14ac:dyDescent="0.3">
      <c r="A539" s="99" t="s">
        <v>207</v>
      </c>
      <c r="B539" s="96"/>
      <c r="C539" s="96"/>
      <c r="D539" s="96"/>
      <c r="E539" s="96"/>
    </row>
    <row r="540" spans="1:5" x14ac:dyDescent="0.25">
      <c r="A540" s="95" t="s">
        <v>315</v>
      </c>
      <c r="B540" s="96"/>
      <c r="C540" s="96"/>
      <c r="D540" s="96"/>
      <c r="E540" s="96"/>
    </row>
    <row r="541" spans="1:5" x14ac:dyDescent="0.25">
      <c r="A541" s="95" t="s">
        <v>316</v>
      </c>
      <c r="B541" s="96"/>
      <c r="C541" s="96"/>
      <c r="D541" s="96"/>
      <c r="E541" s="96"/>
    </row>
    <row r="542" spans="1:5" x14ac:dyDescent="0.25">
      <c r="A542" s="95" t="s">
        <v>317</v>
      </c>
      <c r="B542" s="96"/>
      <c r="C542" s="96"/>
      <c r="D542" s="96"/>
      <c r="E542" s="96"/>
    </row>
    <row r="543" spans="1:5" x14ac:dyDescent="0.25">
      <c r="A543" s="95" t="s">
        <v>318</v>
      </c>
      <c r="B543" s="96"/>
      <c r="C543" s="96"/>
      <c r="D543" s="96"/>
      <c r="E543" s="96"/>
    </row>
    <row r="544" spans="1:5" x14ac:dyDescent="0.25">
      <c r="A544" s="95" t="s">
        <v>319</v>
      </c>
      <c r="B544" s="96"/>
      <c r="C544" s="96"/>
      <c r="D544" s="96"/>
      <c r="E544" s="96"/>
    </row>
    <row r="545" spans="1:5" x14ac:dyDescent="0.25">
      <c r="A545" s="95" t="s">
        <v>320</v>
      </c>
      <c r="B545" s="96"/>
      <c r="C545" s="96"/>
      <c r="D545" s="96"/>
      <c r="E545" s="96"/>
    </row>
    <row r="546" spans="1:5" x14ac:dyDescent="0.25">
      <c r="A546" s="95" t="s">
        <v>212</v>
      </c>
      <c r="B546" s="96"/>
      <c r="C546" s="96"/>
      <c r="D546" s="96"/>
      <c r="E546" s="96"/>
    </row>
    <row r="547" spans="1:5" x14ac:dyDescent="0.25">
      <c r="A547" s="95" t="s">
        <v>321</v>
      </c>
      <c r="B547" s="96"/>
      <c r="C547" s="96"/>
      <c r="D547" s="96"/>
      <c r="E547" s="96"/>
    </row>
    <row r="548" spans="1:5" x14ac:dyDescent="0.25">
      <c r="A548" s="14"/>
      <c r="B548" s="14"/>
      <c r="C548" s="14"/>
      <c r="D548" s="14"/>
      <c r="E548" s="14"/>
    </row>
    <row r="549" spans="1:5" x14ac:dyDescent="0.25">
      <c r="C549"/>
    </row>
    <row r="550" spans="1:5" x14ac:dyDescent="0.25">
      <c r="C550"/>
    </row>
    <row r="551" spans="1:5" x14ac:dyDescent="0.25">
      <c r="C551"/>
    </row>
    <row r="552" spans="1:5" ht="18" x14ac:dyDescent="0.25">
      <c r="A552" s="97" t="s">
        <v>256</v>
      </c>
      <c r="B552" s="96"/>
      <c r="C552" s="96"/>
      <c r="D552" s="96"/>
      <c r="E552" s="96"/>
    </row>
    <row r="553" spans="1:5" ht="16.5" x14ac:dyDescent="0.25">
      <c r="A553" s="98" t="s">
        <v>1</v>
      </c>
      <c r="B553" s="96"/>
      <c r="C553" s="96"/>
      <c r="D553" s="96"/>
      <c r="E553" s="96"/>
    </row>
    <row r="554" spans="1:5" x14ac:dyDescent="0.25">
      <c r="A554" s="96" t="s">
        <v>2</v>
      </c>
      <c r="B554" s="96"/>
      <c r="C554" s="96"/>
      <c r="D554" s="96"/>
      <c r="E554" s="96"/>
    </row>
    <row r="555" spans="1:5" x14ac:dyDescent="0.25">
      <c r="A555" s="96" t="s">
        <v>3</v>
      </c>
      <c r="B555" s="96"/>
      <c r="C555" s="96"/>
      <c r="D555" s="96"/>
      <c r="E555" s="96"/>
    </row>
    <row r="556" spans="1:5" x14ac:dyDescent="0.25">
      <c r="A556" s="14"/>
      <c r="B556" s="14"/>
      <c r="C556" s="14"/>
      <c r="D556" s="14"/>
      <c r="E556" s="14"/>
    </row>
    <row r="557" spans="1:5" x14ac:dyDescent="0.25">
      <c r="A557" s="2" t="s">
        <v>4</v>
      </c>
      <c r="B557" s="2" t="s">
        <v>5</v>
      </c>
      <c r="C557" s="2" t="s">
        <v>6</v>
      </c>
      <c r="D557" s="2" t="s">
        <v>7</v>
      </c>
      <c r="E557" s="2" t="s">
        <v>203</v>
      </c>
    </row>
    <row r="558" spans="1:5" x14ac:dyDescent="0.25">
      <c r="A558" s="14" t="s">
        <v>9</v>
      </c>
      <c r="B558" s="14" t="s">
        <v>10</v>
      </c>
      <c r="C558" s="14" t="s">
        <v>1</v>
      </c>
      <c r="D558" s="14" t="s">
        <v>257</v>
      </c>
      <c r="E558" s="14" t="s">
        <v>1</v>
      </c>
    </row>
    <row r="559" spans="1:5" x14ac:dyDescent="0.25">
      <c r="A559" s="14" t="s">
        <v>9</v>
      </c>
      <c r="B559" s="14" t="s">
        <v>10</v>
      </c>
      <c r="C559" s="14" t="s">
        <v>258</v>
      </c>
      <c r="D559" s="14" t="s">
        <v>259</v>
      </c>
      <c r="E559" s="14">
        <v>1717089</v>
      </c>
    </row>
    <row r="560" spans="1:5" x14ac:dyDescent="0.25">
      <c r="A560" s="14" t="s">
        <v>9</v>
      </c>
      <c r="B560" s="14" t="s">
        <v>10</v>
      </c>
      <c r="C560" s="14" t="s">
        <v>1</v>
      </c>
      <c r="D560" s="14" t="s">
        <v>260</v>
      </c>
      <c r="E560" s="14" t="s">
        <v>1</v>
      </c>
    </row>
    <row r="561" spans="1:5" x14ac:dyDescent="0.25">
      <c r="A561" s="14" t="s">
        <v>9</v>
      </c>
      <c r="B561" s="14" t="s">
        <v>10</v>
      </c>
      <c r="C561" s="14" t="s">
        <v>261</v>
      </c>
      <c r="D561" s="14" t="s">
        <v>262</v>
      </c>
      <c r="E561" s="14">
        <v>893842</v>
      </c>
    </row>
    <row r="562" spans="1:5" x14ac:dyDescent="0.25">
      <c r="A562" s="14" t="s">
        <v>9</v>
      </c>
      <c r="B562" s="14" t="s">
        <v>10</v>
      </c>
      <c r="C562" s="14" t="s">
        <v>263</v>
      </c>
      <c r="D562" s="14" t="s">
        <v>264</v>
      </c>
      <c r="E562" s="14">
        <v>584294</v>
      </c>
    </row>
    <row r="563" spans="1:5" x14ac:dyDescent="0.25">
      <c r="A563" s="14" t="s">
        <v>9</v>
      </c>
      <c r="B563" s="14" t="s">
        <v>10</v>
      </c>
      <c r="C563" s="14" t="s">
        <v>265</v>
      </c>
      <c r="D563" s="14" t="s">
        <v>235</v>
      </c>
      <c r="E563" s="14">
        <v>110401</v>
      </c>
    </row>
    <row r="564" spans="1:5" x14ac:dyDescent="0.25">
      <c r="A564" s="14" t="s">
        <v>9</v>
      </c>
      <c r="B564" s="14" t="s">
        <v>10</v>
      </c>
      <c r="C564" s="14" t="s">
        <v>266</v>
      </c>
      <c r="D564" s="14" t="s">
        <v>240</v>
      </c>
      <c r="E564" s="14">
        <v>22574</v>
      </c>
    </row>
    <row r="565" spans="1:5" x14ac:dyDescent="0.25">
      <c r="A565" s="14" t="s">
        <v>9</v>
      </c>
      <c r="B565" s="14" t="s">
        <v>10</v>
      </c>
      <c r="C565" s="14" t="s">
        <v>267</v>
      </c>
      <c r="D565" s="14" t="s">
        <v>268</v>
      </c>
      <c r="E565" s="14">
        <v>451319</v>
      </c>
    </row>
    <row r="566" spans="1:5" x14ac:dyDescent="0.25">
      <c r="A566" s="14" t="s">
        <v>9</v>
      </c>
      <c r="B566" s="14" t="s">
        <v>10</v>
      </c>
      <c r="C566" s="14" t="s">
        <v>29</v>
      </c>
      <c r="D566" s="14" t="s">
        <v>269</v>
      </c>
      <c r="E566" s="14">
        <v>238953</v>
      </c>
    </row>
    <row r="567" spans="1:5" x14ac:dyDescent="0.25">
      <c r="A567" s="14" t="s">
        <v>9</v>
      </c>
      <c r="B567" s="14" t="s">
        <v>10</v>
      </c>
      <c r="C567" s="14" t="s">
        <v>31</v>
      </c>
      <c r="D567" s="14" t="s">
        <v>270</v>
      </c>
      <c r="E567" s="14">
        <v>73497</v>
      </c>
    </row>
    <row r="568" spans="1:5" x14ac:dyDescent="0.25">
      <c r="A568" s="14" t="s">
        <v>9</v>
      </c>
      <c r="B568" s="14" t="s">
        <v>10</v>
      </c>
      <c r="C568" s="14" t="s">
        <v>1</v>
      </c>
      <c r="D568" s="14" t="s">
        <v>271</v>
      </c>
      <c r="E568" s="14" t="s">
        <v>1</v>
      </c>
    </row>
    <row r="569" spans="1:5" x14ac:dyDescent="0.25">
      <c r="A569" s="14" t="s">
        <v>9</v>
      </c>
      <c r="B569" s="14" t="s">
        <v>10</v>
      </c>
      <c r="C569" s="14" t="s">
        <v>272</v>
      </c>
      <c r="D569" s="14" t="s">
        <v>273</v>
      </c>
      <c r="E569" s="14">
        <v>23363</v>
      </c>
    </row>
    <row r="570" spans="1:5" x14ac:dyDescent="0.25">
      <c r="A570" s="14" t="s">
        <v>9</v>
      </c>
      <c r="B570" s="14" t="s">
        <v>10</v>
      </c>
      <c r="C570" s="14" t="s">
        <v>274</v>
      </c>
      <c r="D570" s="14" t="s">
        <v>275</v>
      </c>
      <c r="E570" s="14">
        <v>12162</v>
      </c>
    </row>
    <row r="571" spans="1:5" x14ac:dyDescent="0.25">
      <c r="A571" s="14" t="s">
        <v>9</v>
      </c>
      <c r="B571" s="14" t="s">
        <v>10</v>
      </c>
      <c r="C571" s="14" t="s">
        <v>276</v>
      </c>
      <c r="D571" s="14" t="s">
        <v>277</v>
      </c>
      <c r="E571" s="14">
        <v>7950</v>
      </c>
    </row>
    <row r="572" spans="1:5" x14ac:dyDescent="0.25">
      <c r="A572" s="14" t="s">
        <v>9</v>
      </c>
      <c r="B572" s="14" t="s">
        <v>10</v>
      </c>
      <c r="C572" s="14" t="s">
        <v>278</v>
      </c>
      <c r="D572" s="14" t="s">
        <v>279</v>
      </c>
      <c r="E572" s="14">
        <v>1502</v>
      </c>
    </row>
    <row r="573" spans="1:5" x14ac:dyDescent="0.25">
      <c r="A573" s="14" t="s">
        <v>9</v>
      </c>
      <c r="B573" s="14" t="s">
        <v>10</v>
      </c>
      <c r="C573" s="14" t="s">
        <v>280</v>
      </c>
      <c r="D573" s="14" t="s">
        <v>281</v>
      </c>
      <c r="E573" s="14">
        <v>307</v>
      </c>
    </row>
    <row r="574" spans="1:5" x14ac:dyDescent="0.25">
      <c r="A574" s="14" t="s">
        <v>9</v>
      </c>
      <c r="B574" s="14" t="s">
        <v>10</v>
      </c>
      <c r="C574" s="14" t="s">
        <v>282</v>
      </c>
      <c r="D574" s="14" t="s">
        <v>283</v>
      </c>
      <c r="E574" s="14">
        <v>6141</v>
      </c>
    </row>
    <row r="575" spans="1:5" x14ac:dyDescent="0.25">
      <c r="A575" s="14" t="s">
        <v>9</v>
      </c>
      <c r="B575" s="14" t="s">
        <v>10</v>
      </c>
      <c r="C575" s="14" t="s">
        <v>284</v>
      </c>
      <c r="D575" s="14" t="s">
        <v>285</v>
      </c>
      <c r="E575" s="14">
        <v>3251</v>
      </c>
    </row>
    <row r="576" spans="1:5" x14ac:dyDescent="0.25">
      <c r="A576" s="14" t="s">
        <v>9</v>
      </c>
      <c r="B576" s="14" t="s">
        <v>10</v>
      </c>
      <c r="C576" s="14" t="s">
        <v>1</v>
      </c>
      <c r="D576" s="14" t="s">
        <v>286</v>
      </c>
      <c r="E576" s="14" t="s">
        <v>1</v>
      </c>
    </row>
    <row r="577" spans="1:5" x14ac:dyDescent="0.25">
      <c r="A577" s="14" t="s">
        <v>9</v>
      </c>
      <c r="B577" s="14" t="s">
        <v>10</v>
      </c>
      <c r="C577" s="14" t="s">
        <v>287</v>
      </c>
      <c r="D577" s="14" t="s">
        <v>288</v>
      </c>
      <c r="E577" s="14">
        <v>1020368</v>
      </c>
    </row>
    <row r="578" spans="1:5" x14ac:dyDescent="0.25">
      <c r="A578" s="14" t="s">
        <v>9</v>
      </c>
      <c r="B578" s="14" t="s">
        <v>10</v>
      </c>
      <c r="C578" s="14" t="s">
        <v>289</v>
      </c>
      <c r="D578" s="14" t="s">
        <v>290</v>
      </c>
      <c r="E578" s="14">
        <v>745541</v>
      </c>
    </row>
    <row r="579" spans="1:5" x14ac:dyDescent="0.25">
      <c r="A579" s="14" t="s">
        <v>9</v>
      </c>
      <c r="B579" s="14" t="s">
        <v>10</v>
      </c>
      <c r="C579" s="14" t="s">
        <v>36</v>
      </c>
      <c r="D579" s="14" t="s">
        <v>291</v>
      </c>
      <c r="E579" s="14">
        <v>249590</v>
      </c>
    </row>
    <row r="580" spans="1:5" x14ac:dyDescent="0.25">
      <c r="A580" s="14" t="s">
        <v>9</v>
      </c>
      <c r="B580" s="14" t="s">
        <v>10</v>
      </c>
      <c r="C580" s="14" t="s">
        <v>37</v>
      </c>
      <c r="D580" s="14" t="s">
        <v>292</v>
      </c>
      <c r="E580" s="14">
        <v>187986</v>
      </c>
    </row>
    <row r="581" spans="1:5" x14ac:dyDescent="0.25">
      <c r="A581" s="14" t="s">
        <v>9</v>
      </c>
      <c r="B581" s="14" t="s">
        <v>10</v>
      </c>
      <c r="C581" s="14" t="s">
        <v>38</v>
      </c>
      <c r="D581" s="14" t="s">
        <v>293</v>
      </c>
      <c r="E581" s="14">
        <v>61604</v>
      </c>
    </row>
    <row r="582" spans="1:5" x14ac:dyDescent="0.25">
      <c r="A582" s="14" t="s">
        <v>9</v>
      </c>
      <c r="B582" s="14" t="s">
        <v>10</v>
      </c>
      <c r="C582" s="14" t="s">
        <v>294</v>
      </c>
      <c r="D582" s="14" t="s">
        <v>295</v>
      </c>
      <c r="E582" s="14">
        <v>25237</v>
      </c>
    </row>
    <row r="583" spans="1:5" x14ac:dyDescent="0.25">
      <c r="A583" s="14" t="s">
        <v>9</v>
      </c>
      <c r="B583" s="14" t="s">
        <v>10</v>
      </c>
      <c r="C583" s="14" t="s">
        <v>296</v>
      </c>
      <c r="D583" s="14" t="s">
        <v>297</v>
      </c>
      <c r="E583" s="14">
        <v>-7908</v>
      </c>
    </row>
    <row r="584" spans="1:5" x14ac:dyDescent="0.25">
      <c r="A584" s="14" t="s">
        <v>9</v>
      </c>
      <c r="B584" s="14" t="s">
        <v>10</v>
      </c>
      <c r="C584" s="14" t="s">
        <v>298</v>
      </c>
      <c r="D584" s="14" t="s">
        <v>299</v>
      </c>
      <c r="E584" s="14">
        <v>33145</v>
      </c>
    </row>
    <row r="585" spans="1:5" x14ac:dyDescent="0.25">
      <c r="A585" s="14" t="s">
        <v>9</v>
      </c>
      <c r="B585" s="14" t="s">
        <v>10</v>
      </c>
      <c r="C585" s="14" t="s">
        <v>300</v>
      </c>
      <c r="D585" s="14" t="s">
        <v>301</v>
      </c>
      <c r="E585" s="14">
        <v>29691</v>
      </c>
    </row>
    <row r="586" spans="1:5" x14ac:dyDescent="0.25">
      <c r="A586" s="14" t="s">
        <v>9</v>
      </c>
      <c r="B586" s="14" t="s">
        <v>10</v>
      </c>
      <c r="C586" s="14" t="s">
        <v>302</v>
      </c>
      <c r="D586" s="14" t="s">
        <v>303</v>
      </c>
      <c r="E586" s="14">
        <v>22467</v>
      </c>
    </row>
    <row r="587" spans="1:5" x14ac:dyDescent="0.25">
      <c r="A587" s="14" t="s">
        <v>9</v>
      </c>
      <c r="B587" s="14" t="s">
        <v>10</v>
      </c>
      <c r="C587" s="14" t="s">
        <v>304</v>
      </c>
      <c r="D587" s="14" t="s">
        <v>305</v>
      </c>
      <c r="E587" s="14">
        <v>7224</v>
      </c>
    </row>
    <row r="588" spans="1:5" x14ac:dyDescent="0.25">
      <c r="A588" s="14" t="s">
        <v>9</v>
      </c>
      <c r="B588" s="14" t="s">
        <v>10</v>
      </c>
      <c r="C588" s="14" t="s">
        <v>306</v>
      </c>
      <c r="D588" s="14" t="s">
        <v>307</v>
      </c>
      <c r="E588" s="14">
        <v>2131</v>
      </c>
    </row>
    <row r="589" spans="1:5" x14ac:dyDescent="0.25">
      <c r="A589" s="14" t="s">
        <v>9</v>
      </c>
      <c r="B589" s="14" t="s">
        <v>10</v>
      </c>
      <c r="C589" s="14" t="s">
        <v>308</v>
      </c>
      <c r="D589" s="14" t="s">
        <v>309</v>
      </c>
      <c r="E589" s="14">
        <v>5093</v>
      </c>
    </row>
    <row r="590" spans="1:5" x14ac:dyDescent="0.25">
      <c r="A590" s="14" t="s">
        <v>9</v>
      </c>
      <c r="B590" s="14" t="s">
        <v>10</v>
      </c>
      <c r="C590" s="14" t="s">
        <v>310</v>
      </c>
      <c r="D590" s="14" t="s">
        <v>311</v>
      </c>
      <c r="E590" s="14">
        <v>34366</v>
      </c>
    </row>
    <row r="591" spans="1:5" x14ac:dyDescent="0.25">
      <c r="A591" s="14" t="s">
        <v>9</v>
      </c>
      <c r="B591" s="14" t="s">
        <v>10</v>
      </c>
      <c r="C591" s="14" t="s">
        <v>41</v>
      </c>
      <c r="D591" s="14" t="s">
        <v>312</v>
      </c>
      <c r="E591" s="14">
        <v>33184</v>
      </c>
    </row>
    <row r="592" spans="1:5" x14ac:dyDescent="0.25">
      <c r="A592" s="14" t="s">
        <v>9</v>
      </c>
      <c r="B592" s="14" t="s">
        <v>10</v>
      </c>
      <c r="C592" s="14" t="s">
        <v>313</v>
      </c>
      <c r="D592" s="14" t="s">
        <v>314</v>
      </c>
      <c r="E592" s="14">
        <v>6508</v>
      </c>
    </row>
    <row r="593" spans="1:5" ht="15.75" x14ac:dyDescent="0.3">
      <c r="A593" s="99" t="s">
        <v>207</v>
      </c>
      <c r="B593" s="96"/>
      <c r="C593" s="96"/>
      <c r="D593" s="96"/>
      <c r="E593" s="96"/>
    </row>
    <row r="594" spans="1:5" x14ac:dyDescent="0.25">
      <c r="A594" s="95" t="s">
        <v>315</v>
      </c>
      <c r="B594" s="96"/>
      <c r="C594" s="96"/>
      <c r="D594" s="96"/>
      <c r="E594" s="96"/>
    </row>
    <row r="595" spans="1:5" x14ac:dyDescent="0.25">
      <c r="A595" s="95" t="s">
        <v>316</v>
      </c>
      <c r="B595" s="96"/>
      <c r="C595" s="96"/>
      <c r="D595" s="96"/>
      <c r="E595" s="96"/>
    </row>
    <row r="596" spans="1:5" x14ac:dyDescent="0.25">
      <c r="A596" s="95" t="s">
        <v>317</v>
      </c>
      <c r="B596" s="96"/>
      <c r="C596" s="96"/>
      <c r="D596" s="96"/>
      <c r="E596" s="96"/>
    </row>
    <row r="597" spans="1:5" x14ac:dyDescent="0.25">
      <c r="A597" s="95" t="s">
        <v>318</v>
      </c>
      <c r="B597" s="96"/>
      <c r="C597" s="96"/>
      <c r="D597" s="96"/>
      <c r="E597" s="96"/>
    </row>
    <row r="598" spans="1:5" x14ac:dyDescent="0.25">
      <c r="A598" s="95" t="s">
        <v>319</v>
      </c>
      <c r="B598" s="96"/>
      <c r="C598" s="96"/>
      <c r="D598" s="96"/>
      <c r="E598" s="96"/>
    </row>
    <row r="599" spans="1:5" x14ac:dyDescent="0.25">
      <c r="A599" s="95" t="s">
        <v>320</v>
      </c>
      <c r="B599" s="96"/>
      <c r="C599" s="96"/>
      <c r="D599" s="96"/>
      <c r="E599" s="96"/>
    </row>
    <row r="600" spans="1:5" x14ac:dyDescent="0.25">
      <c r="A600" s="95" t="s">
        <v>212</v>
      </c>
      <c r="B600" s="96"/>
      <c r="C600" s="96"/>
      <c r="D600" s="96"/>
      <c r="E600" s="96"/>
    </row>
    <row r="601" spans="1:5" x14ac:dyDescent="0.25">
      <c r="A601" s="95" t="s">
        <v>321</v>
      </c>
      <c r="B601" s="96"/>
      <c r="C601" s="96"/>
      <c r="D601" s="96"/>
      <c r="E601" s="96"/>
    </row>
    <row r="602" spans="1:5" x14ac:dyDescent="0.25">
      <c r="A602" s="14"/>
      <c r="B602" s="14"/>
      <c r="C602" s="14"/>
      <c r="D602" s="14"/>
      <c r="E602" s="14"/>
    </row>
    <row r="603" spans="1:5" x14ac:dyDescent="0.25">
      <c r="C603"/>
    </row>
    <row r="604" spans="1:5" x14ac:dyDescent="0.25">
      <c r="C604"/>
    </row>
    <row r="605" spans="1:5" x14ac:dyDescent="0.25">
      <c r="C605"/>
    </row>
    <row r="606" spans="1:5" x14ac:dyDescent="0.25">
      <c r="C606"/>
    </row>
    <row r="607" spans="1:5" ht="18" x14ac:dyDescent="0.25">
      <c r="A607" s="97" t="s">
        <v>256</v>
      </c>
      <c r="B607" s="96"/>
      <c r="C607" s="96"/>
      <c r="D607" s="96"/>
      <c r="E607" s="96"/>
    </row>
    <row r="608" spans="1:5" ht="16.5" x14ac:dyDescent="0.25">
      <c r="A608" s="98" t="s">
        <v>1</v>
      </c>
      <c r="B608" s="96"/>
      <c r="C608" s="96"/>
      <c r="D608" s="96"/>
      <c r="E608" s="96"/>
    </row>
    <row r="609" spans="1:5" x14ac:dyDescent="0.25">
      <c r="A609" s="96" t="s">
        <v>2</v>
      </c>
      <c r="B609" s="96"/>
      <c r="C609" s="96"/>
      <c r="D609" s="96"/>
      <c r="E609" s="96"/>
    </row>
    <row r="610" spans="1:5" x14ac:dyDescent="0.25">
      <c r="A610" s="96" t="s">
        <v>3</v>
      </c>
      <c r="B610" s="96"/>
      <c r="C610" s="96"/>
      <c r="D610" s="96"/>
      <c r="E610" s="96"/>
    </row>
    <row r="611" spans="1:5" x14ac:dyDescent="0.25">
      <c r="A611" s="14"/>
      <c r="B611" s="14"/>
      <c r="C611" s="14"/>
      <c r="D611" s="14"/>
      <c r="E611" s="14"/>
    </row>
    <row r="612" spans="1:5" x14ac:dyDescent="0.25">
      <c r="A612" s="2" t="s">
        <v>4</v>
      </c>
      <c r="B612" s="2" t="s">
        <v>5</v>
      </c>
      <c r="C612" s="2" t="s">
        <v>6</v>
      </c>
      <c r="D612" s="2" t="s">
        <v>7</v>
      </c>
      <c r="E612" s="2" t="s">
        <v>201</v>
      </c>
    </row>
    <row r="613" spans="1:5" x14ac:dyDescent="0.25">
      <c r="A613" s="14" t="s">
        <v>9</v>
      </c>
      <c r="B613" s="14" t="s">
        <v>10</v>
      </c>
      <c r="C613" s="14" t="s">
        <v>1</v>
      </c>
      <c r="D613" s="14" t="s">
        <v>257</v>
      </c>
      <c r="E613" s="14" t="s">
        <v>1</v>
      </c>
    </row>
    <row r="614" spans="1:5" x14ac:dyDescent="0.25">
      <c r="A614" s="14" t="s">
        <v>9</v>
      </c>
      <c r="B614" s="14" t="s">
        <v>10</v>
      </c>
      <c r="C614" s="14" t="s">
        <v>258</v>
      </c>
      <c r="D614" s="14" t="s">
        <v>259</v>
      </c>
      <c r="E614" s="14">
        <v>1649522</v>
      </c>
    </row>
    <row r="615" spans="1:5" x14ac:dyDescent="0.25">
      <c r="A615" s="14" t="s">
        <v>9</v>
      </c>
      <c r="B615" s="14" t="s">
        <v>10</v>
      </c>
      <c r="C615" s="14" t="s">
        <v>1</v>
      </c>
      <c r="D615" s="14" t="s">
        <v>260</v>
      </c>
      <c r="E615" s="14" t="s">
        <v>1</v>
      </c>
    </row>
    <row r="616" spans="1:5" x14ac:dyDescent="0.25">
      <c r="A616" s="14" t="s">
        <v>9</v>
      </c>
      <c r="B616" s="14" t="s">
        <v>10</v>
      </c>
      <c r="C616" s="14" t="s">
        <v>261</v>
      </c>
      <c r="D616" s="14" t="s">
        <v>262</v>
      </c>
      <c r="E616" s="14">
        <v>868598</v>
      </c>
    </row>
    <row r="617" spans="1:5" x14ac:dyDescent="0.25">
      <c r="A617" s="14" t="s">
        <v>9</v>
      </c>
      <c r="B617" s="14" t="s">
        <v>10</v>
      </c>
      <c r="C617" s="14" t="s">
        <v>263</v>
      </c>
      <c r="D617" s="14" t="s">
        <v>264</v>
      </c>
      <c r="E617" s="14">
        <v>568826</v>
      </c>
    </row>
    <row r="618" spans="1:5" x14ac:dyDescent="0.25">
      <c r="A618" s="14" t="s">
        <v>9</v>
      </c>
      <c r="B618" s="14" t="s">
        <v>10</v>
      </c>
      <c r="C618" s="14" t="s">
        <v>265</v>
      </c>
      <c r="D618" s="14" t="s">
        <v>235</v>
      </c>
      <c r="E618" s="14">
        <v>106133</v>
      </c>
    </row>
    <row r="619" spans="1:5" x14ac:dyDescent="0.25">
      <c r="A619" s="14" t="s">
        <v>9</v>
      </c>
      <c r="B619" s="14" t="s">
        <v>10</v>
      </c>
      <c r="C619" s="14" t="s">
        <v>266</v>
      </c>
      <c r="D619" s="14" t="s">
        <v>240</v>
      </c>
      <c r="E619" s="14">
        <v>25546</v>
      </c>
    </row>
    <row r="620" spans="1:5" x14ac:dyDescent="0.25">
      <c r="A620" s="14" t="s">
        <v>9</v>
      </c>
      <c r="B620" s="14" t="s">
        <v>10</v>
      </c>
      <c r="C620" s="14" t="s">
        <v>267</v>
      </c>
      <c r="D620" s="14" t="s">
        <v>268</v>
      </c>
      <c r="E620" s="14">
        <v>437147</v>
      </c>
    </row>
    <row r="621" spans="1:5" x14ac:dyDescent="0.25">
      <c r="A621" s="14" t="s">
        <v>9</v>
      </c>
      <c r="B621" s="14" t="s">
        <v>10</v>
      </c>
      <c r="C621" s="14" t="s">
        <v>29</v>
      </c>
      <c r="D621" s="14" t="s">
        <v>269</v>
      </c>
      <c r="E621" s="14">
        <v>212098</v>
      </c>
    </row>
    <row r="622" spans="1:5" x14ac:dyDescent="0.25">
      <c r="A622" s="14" t="s">
        <v>9</v>
      </c>
      <c r="B622" s="14" t="s">
        <v>10</v>
      </c>
      <c r="C622" s="14" t="s">
        <v>31</v>
      </c>
      <c r="D622" s="14" t="s">
        <v>270</v>
      </c>
      <c r="E622" s="14">
        <v>71766</v>
      </c>
    </row>
    <row r="623" spans="1:5" x14ac:dyDescent="0.25">
      <c r="A623" s="14" t="s">
        <v>9</v>
      </c>
      <c r="B623" s="14" t="s">
        <v>10</v>
      </c>
      <c r="C623" s="14" t="s">
        <v>1</v>
      </c>
      <c r="D623" s="14" t="s">
        <v>271</v>
      </c>
      <c r="E623" s="14" t="s">
        <v>1</v>
      </c>
    </row>
    <row r="624" spans="1:5" x14ac:dyDescent="0.25">
      <c r="A624" s="14" t="s">
        <v>9</v>
      </c>
      <c r="B624" s="14" t="s">
        <v>10</v>
      </c>
      <c r="C624" s="14" t="s">
        <v>272</v>
      </c>
      <c r="D624" s="14" t="s">
        <v>273</v>
      </c>
      <c r="E624" s="14">
        <v>22985</v>
      </c>
    </row>
    <row r="625" spans="1:5" x14ac:dyDescent="0.25">
      <c r="A625" s="14" t="s">
        <v>9</v>
      </c>
      <c r="B625" s="14" t="s">
        <v>10</v>
      </c>
      <c r="C625" s="14" t="s">
        <v>274</v>
      </c>
      <c r="D625" s="14" t="s">
        <v>275</v>
      </c>
      <c r="E625" s="14">
        <v>12103</v>
      </c>
    </row>
    <row r="626" spans="1:5" x14ac:dyDescent="0.25">
      <c r="A626" s="14" t="s">
        <v>9</v>
      </c>
      <c r="B626" s="14" t="s">
        <v>10</v>
      </c>
      <c r="C626" s="14" t="s">
        <v>276</v>
      </c>
      <c r="D626" s="14" t="s">
        <v>277</v>
      </c>
      <c r="E626" s="14">
        <v>7926</v>
      </c>
    </row>
    <row r="627" spans="1:5" x14ac:dyDescent="0.25">
      <c r="A627" s="14" t="s">
        <v>9</v>
      </c>
      <c r="B627" s="14" t="s">
        <v>10</v>
      </c>
      <c r="C627" s="14" t="s">
        <v>278</v>
      </c>
      <c r="D627" s="14" t="s">
        <v>279</v>
      </c>
      <c r="E627" s="14">
        <v>1479</v>
      </c>
    </row>
    <row r="628" spans="1:5" x14ac:dyDescent="0.25">
      <c r="A628" s="14" t="s">
        <v>9</v>
      </c>
      <c r="B628" s="14" t="s">
        <v>10</v>
      </c>
      <c r="C628" s="14" t="s">
        <v>280</v>
      </c>
      <c r="D628" s="14" t="s">
        <v>281</v>
      </c>
      <c r="E628" s="14">
        <v>356</v>
      </c>
    </row>
    <row r="629" spans="1:5" x14ac:dyDescent="0.25">
      <c r="A629" s="14" t="s">
        <v>9</v>
      </c>
      <c r="B629" s="14" t="s">
        <v>10</v>
      </c>
      <c r="C629" s="14" t="s">
        <v>282</v>
      </c>
      <c r="D629" s="14" t="s">
        <v>283</v>
      </c>
      <c r="E629" s="14">
        <v>6091</v>
      </c>
    </row>
    <row r="630" spans="1:5" x14ac:dyDescent="0.25">
      <c r="A630" s="14" t="s">
        <v>9</v>
      </c>
      <c r="B630" s="14" t="s">
        <v>10</v>
      </c>
      <c r="C630" s="14" t="s">
        <v>284</v>
      </c>
      <c r="D630" s="14" t="s">
        <v>285</v>
      </c>
      <c r="E630" s="14">
        <v>2955</v>
      </c>
    </row>
    <row r="631" spans="1:5" x14ac:dyDescent="0.25">
      <c r="A631" s="14" t="s">
        <v>9</v>
      </c>
      <c r="B631" s="14" t="s">
        <v>10</v>
      </c>
      <c r="C631" s="14" t="s">
        <v>1</v>
      </c>
      <c r="D631" s="14" t="s">
        <v>286</v>
      </c>
      <c r="E631" s="14" t="s">
        <v>1</v>
      </c>
    </row>
    <row r="632" spans="1:5" x14ac:dyDescent="0.25">
      <c r="A632" s="14" t="s">
        <v>9</v>
      </c>
      <c r="B632" s="14" t="s">
        <v>10</v>
      </c>
      <c r="C632" s="14" t="s">
        <v>287</v>
      </c>
      <c r="D632" s="14" t="s">
        <v>288</v>
      </c>
      <c r="E632" s="14">
        <v>1005907</v>
      </c>
    </row>
    <row r="633" spans="1:5" x14ac:dyDescent="0.25">
      <c r="A633" s="14" t="s">
        <v>9</v>
      </c>
      <c r="B633" s="14" t="s">
        <v>10</v>
      </c>
      <c r="C633" s="14" t="s">
        <v>289</v>
      </c>
      <c r="D633" s="14" t="s">
        <v>290</v>
      </c>
      <c r="E633" s="14">
        <v>740923</v>
      </c>
    </row>
    <row r="634" spans="1:5" x14ac:dyDescent="0.25">
      <c r="A634" s="14" t="s">
        <v>9</v>
      </c>
      <c r="B634" s="14" t="s">
        <v>10</v>
      </c>
      <c r="C634" s="14" t="s">
        <v>36</v>
      </c>
      <c r="D634" s="14" t="s">
        <v>291</v>
      </c>
      <c r="E634" s="14">
        <v>240095</v>
      </c>
    </row>
    <row r="635" spans="1:5" x14ac:dyDescent="0.25">
      <c r="A635" s="14" t="s">
        <v>9</v>
      </c>
      <c r="B635" s="14" t="s">
        <v>10</v>
      </c>
      <c r="C635" s="14" t="s">
        <v>37</v>
      </c>
      <c r="D635" s="14" t="s">
        <v>292</v>
      </c>
      <c r="E635" s="14">
        <v>180434</v>
      </c>
    </row>
    <row r="636" spans="1:5" x14ac:dyDescent="0.25">
      <c r="A636" s="14" t="s">
        <v>9</v>
      </c>
      <c r="B636" s="14" t="s">
        <v>10</v>
      </c>
      <c r="C636" s="14" t="s">
        <v>38</v>
      </c>
      <c r="D636" s="14" t="s">
        <v>293</v>
      </c>
      <c r="E636" s="14">
        <v>59661</v>
      </c>
    </row>
    <row r="637" spans="1:5" x14ac:dyDescent="0.25">
      <c r="A637" s="14" t="s">
        <v>9</v>
      </c>
      <c r="B637" s="14" t="s">
        <v>10</v>
      </c>
      <c r="C637" s="14" t="s">
        <v>294</v>
      </c>
      <c r="D637" s="14" t="s">
        <v>295</v>
      </c>
      <c r="E637" s="14">
        <v>24889</v>
      </c>
    </row>
    <row r="638" spans="1:5" x14ac:dyDescent="0.25">
      <c r="A638" s="14" t="s">
        <v>9</v>
      </c>
      <c r="B638" s="14" t="s">
        <v>10</v>
      </c>
      <c r="C638" s="14" t="s">
        <v>296</v>
      </c>
      <c r="D638" s="14" t="s">
        <v>297</v>
      </c>
      <c r="E638" s="14">
        <v>-5881</v>
      </c>
    </row>
    <row r="639" spans="1:5" x14ac:dyDescent="0.25">
      <c r="A639" s="14" t="s">
        <v>9</v>
      </c>
      <c r="B639" s="14" t="s">
        <v>10</v>
      </c>
      <c r="C639" s="14" t="s">
        <v>298</v>
      </c>
      <c r="D639" s="14" t="s">
        <v>299</v>
      </c>
      <c r="E639" s="14">
        <v>30770</v>
      </c>
    </row>
    <row r="640" spans="1:5" x14ac:dyDescent="0.25">
      <c r="A640" s="14" t="s">
        <v>9</v>
      </c>
      <c r="B640" s="14" t="s">
        <v>10</v>
      </c>
      <c r="C640" s="14" t="s">
        <v>300</v>
      </c>
      <c r="D640" s="14" t="s">
        <v>301</v>
      </c>
      <c r="E640" s="14">
        <v>29921</v>
      </c>
    </row>
    <row r="641" spans="1:5" x14ac:dyDescent="0.25">
      <c r="A641" s="14" t="s">
        <v>9</v>
      </c>
      <c r="B641" s="14" t="s">
        <v>10</v>
      </c>
      <c r="C641" s="14" t="s">
        <v>302</v>
      </c>
      <c r="D641" s="14" t="s">
        <v>303</v>
      </c>
      <c r="E641" s="14">
        <v>22962</v>
      </c>
    </row>
    <row r="642" spans="1:5" x14ac:dyDescent="0.25">
      <c r="A642" s="14" t="s">
        <v>9</v>
      </c>
      <c r="B642" s="14" t="s">
        <v>10</v>
      </c>
      <c r="C642" s="14" t="s">
        <v>304</v>
      </c>
      <c r="D642" s="14" t="s">
        <v>305</v>
      </c>
      <c r="E642" s="14">
        <v>6959</v>
      </c>
    </row>
    <row r="643" spans="1:5" x14ac:dyDescent="0.25">
      <c r="A643" s="14" t="s">
        <v>9</v>
      </c>
      <c r="B643" s="14" t="s">
        <v>10</v>
      </c>
      <c r="C643" s="14" t="s">
        <v>306</v>
      </c>
      <c r="D643" s="14" t="s">
        <v>307</v>
      </c>
      <c r="E643" s="14">
        <v>2096</v>
      </c>
    </row>
    <row r="644" spans="1:5" x14ac:dyDescent="0.25">
      <c r="A644" s="14" t="s">
        <v>9</v>
      </c>
      <c r="B644" s="14" t="s">
        <v>10</v>
      </c>
      <c r="C644" s="14" t="s">
        <v>308</v>
      </c>
      <c r="D644" s="14" t="s">
        <v>309</v>
      </c>
      <c r="E644" s="14">
        <v>4863</v>
      </c>
    </row>
    <row r="645" spans="1:5" x14ac:dyDescent="0.25">
      <c r="A645" s="14" t="s">
        <v>9</v>
      </c>
      <c r="B645" s="14" t="s">
        <v>10</v>
      </c>
      <c r="C645" s="14" t="s">
        <v>310</v>
      </c>
      <c r="D645" s="14" t="s">
        <v>311</v>
      </c>
      <c r="E645" s="14">
        <v>33619</v>
      </c>
    </row>
    <row r="646" spans="1:5" x14ac:dyDescent="0.25">
      <c r="A646" s="14" t="s">
        <v>9</v>
      </c>
      <c r="B646" s="14" t="s">
        <v>10</v>
      </c>
      <c r="C646" s="14" t="s">
        <v>41</v>
      </c>
      <c r="D646" s="14" t="s">
        <v>312</v>
      </c>
      <c r="E646" s="14">
        <v>32267</v>
      </c>
    </row>
    <row r="647" spans="1:5" x14ac:dyDescent="0.25">
      <c r="A647" s="14" t="s">
        <v>9</v>
      </c>
      <c r="B647" s="14" t="s">
        <v>10</v>
      </c>
      <c r="C647" s="14" t="s">
        <v>313</v>
      </c>
      <c r="D647" s="14" t="s">
        <v>314</v>
      </c>
      <c r="E647" s="14">
        <v>6327</v>
      </c>
    </row>
    <row r="648" spans="1:5" ht="15.75" x14ac:dyDescent="0.3">
      <c r="A648" s="99" t="s">
        <v>207</v>
      </c>
      <c r="B648" s="96"/>
      <c r="C648" s="96"/>
      <c r="D648" s="96"/>
      <c r="E648" s="96"/>
    </row>
    <row r="649" spans="1:5" x14ac:dyDescent="0.25">
      <c r="A649" s="95" t="s">
        <v>315</v>
      </c>
      <c r="B649" s="96"/>
      <c r="C649" s="96"/>
      <c r="D649" s="96"/>
      <c r="E649" s="96"/>
    </row>
    <row r="650" spans="1:5" x14ac:dyDescent="0.25">
      <c r="A650" s="95" t="s">
        <v>316</v>
      </c>
      <c r="B650" s="96"/>
      <c r="C650" s="96"/>
      <c r="D650" s="96"/>
      <c r="E650" s="96"/>
    </row>
    <row r="651" spans="1:5" x14ac:dyDescent="0.25">
      <c r="A651" s="95" t="s">
        <v>317</v>
      </c>
      <c r="B651" s="96"/>
      <c r="C651" s="96"/>
      <c r="D651" s="96"/>
      <c r="E651" s="96"/>
    </row>
    <row r="652" spans="1:5" x14ac:dyDescent="0.25">
      <c r="A652" s="95" t="s">
        <v>318</v>
      </c>
      <c r="B652" s="96"/>
      <c r="C652" s="96"/>
      <c r="D652" s="96"/>
      <c r="E652" s="96"/>
    </row>
    <row r="653" spans="1:5" x14ac:dyDescent="0.25">
      <c r="A653" s="95" t="s">
        <v>319</v>
      </c>
      <c r="B653" s="96"/>
      <c r="C653" s="96"/>
      <c r="D653" s="96"/>
      <c r="E653" s="96"/>
    </row>
    <row r="654" spans="1:5" x14ac:dyDescent="0.25">
      <c r="A654" s="95" t="s">
        <v>320</v>
      </c>
      <c r="B654" s="96"/>
      <c r="C654" s="96"/>
      <c r="D654" s="96"/>
      <c r="E654" s="96"/>
    </row>
    <row r="655" spans="1:5" x14ac:dyDescent="0.25">
      <c r="A655" s="95" t="s">
        <v>212</v>
      </c>
      <c r="B655" s="96"/>
      <c r="C655" s="96"/>
      <c r="D655" s="96"/>
      <c r="E655" s="96"/>
    </row>
    <row r="656" spans="1:5" x14ac:dyDescent="0.25">
      <c r="A656" s="95" t="s">
        <v>321</v>
      </c>
      <c r="B656" s="96"/>
      <c r="C656" s="96"/>
      <c r="D656" s="96"/>
      <c r="E656" s="96"/>
    </row>
    <row r="657" spans="1:5" x14ac:dyDescent="0.25">
      <c r="A657" s="14"/>
      <c r="B657" s="14"/>
      <c r="C657" s="14"/>
      <c r="D657" s="14"/>
      <c r="E657" s="14"/>
    </row>
    <row r="658" spans="1:5" x14ac:dyDescent="0.25">
      <c r="A658" s="14"/>
      <c r="B658" s="14"/>
      <c r="C658" s="14"/>
      <c r="D658" s="14"/>
      <c r="E658" s="14"/>
    </row>
    <row r="668" spans="1:5" ht="18" x14ac:dyDescent="0.25">
      <c r="A668" s="101" t="s">
        <v>256</v>
      </c>
      <c r="B668" s="96"/>
      <c r="C668" s="96"/>
      <c r="D668" s="96"/>
      <c r="E668" s="96"/>
    </row>
    <row r="669" spans="1:5" ht="16.5" x14ac:dyDescent="0.25">
      <c r="A669" s="102" t="s">
        <v>1</v>
      </c>
      <c r="B669" s="96"/>
      <c r="C669" s="96"/>
      <c r="D669" s="96"/>
      <c r="E669" s="96"/>
    </row>
    <row r="670" spans="1:5" x14ac:dyDescent="0.25">
      <c r="A670" s="96" t="s">
        <v>2</v>
      </c>
      <c r="B670" s="96"/>
      <c r="C670" s="96"/>
      <c r="D670" s="96"/>
      <c r="E670" s="96"/>
    </row>
    <row r="671" spans="1:5" x14ac:dyDescent="0.25">
      <c r="A671" s="96" t="s">
        <v>3</v>
      </c>
      <c r="B671" s="96"/>
      <c r="C671" s="96"/>
      <c r="D671" s="96"/>
      <c r="E671" s="96"/>
    </row>
    <row r="672" spans="1:5" x14ac:dyDescent="0.25">
      <c r="A672" s="1"/>
      <c r="B672" s="1"/>
      <c r="C672" s="1"/>
      <c r="D672" s="1"/>
      <c r="E672" s="1"/>
    </row>
    <row r="673" spans="1:5" x14ac:dyDescent="0.25">
      <c r="A673" s="6" t="s">
        <v>4</v>
      </c>
      <c r="B673" s="6" t="s">
        <v>5</v>
      </c>
      <c r="C673" s="6" t="s">
        <v>6</v>
      </c>
      <c r="D673" s="6" t="s">
        <v>7</v>
      </c>
      <c r="E673" s="6" t="s">
        <v>8</v>
      </c>
    </row>
    <row r="674" spans="1:5" x14ac:dyDescent="0.25">
      <c r="A674" s="1" t="s">
        <v>332</v>
      </c>
      <c r="B674" s="1" t="s">
        <v>333</v>
      </c>
      <c r="C674" s="1" t="s">
        <v>1</v>
      </c>
      <c r="D674" s="1" t="s">
        <v>257</v>
      </c>
      <c r="E674" s="1" t="s">
        <v>1</v>
      </c>
    </row>
    <row r="675" spans="1:5" x14ac:dyDescent="0.25">
      <c r="A675" s="1" t="s">
        <v>332</v>
      </c>
      <c r="B675" s="1" t="s">
        <v>333</v>
      </c>
      <c r="C675" s="1" t="s">
        <v>258</v>
      </c>
      <c r="D675" s="1" t="s">
        <v>259</v>
      </c>
      <c r="E675" s="1">
        <v>691992</v>
      </c>
    </row>
    <row r="676" spans="1:5" x14ac:dyDescent="0.25">
      <c r="A676" s="1" t="s">
        <v>332</v>
      </c>
      <c r="B676" s="1" t="s">
        <v>333</v>
      </c>
      <c r="C676" s="1" t="s">
        <v>1</v>
      </c>
      <c r="D676" s="1" t="s">
        <v>260</v>
      </c>
      <c r="E676" s="1" t="s">
        <v>1</v>
      </c>
    </row>
    <row r="677" spans="1:5" x14ac:dyDescent="0.25">
      <c r="A677" s="1" t="s">
        <v>332</v>
      </c>
      <c r="B677" s="1" t="s">
        <v>333</v>
      </c>
      <c r="C677" s="1" t="s">
        <v>261</v>
      </c>
      <c r="D677" s="1" t="s">
        <v>262</v>
      </c>
      <c r="E677" s="1">
        <v>360985</v>
      </c>
    </row>
    <row r="678" spans="1:5" x14ac:dyDescent="0.25">
      <c r="A678" s="1" t="s">
        <v>332</v>
      </c>
      <c r="B678" s="1" t="s">
        <v>333</v>
      </c>
      <c r="C678" s="1" t="s">
        <v>263</v>
      </c>
      <c r="D678" s="1" t="s">
        <v>264</v>
      </c>
      <c r="E678" s="1">
        <v>235041</v>
      </c>
    </row>
    <row r="679" spans="1:5" x14ac:dyDescent="0.25">
      <c r="A679" s="1" t="s">
        <v>332</v>
      </c>
      <c r="B679" s="1" t="s">
        <v>333</v>
      </c>
      <c r="C679" s="1" t="s">
        <v>265</v>
      </c>
      <c r="D679" s="1" t="s">
        <v>235</v>
      </c>
      <c r="E679" s="1">
        <v>32758</v>
      </c>
    </row>
    <row r="680" spans="1:5" x14ac:dyDescent="0.25">
      <c r="A680" s="1" t="s">
        <v>332</v>
      </c>
      <c r="B680" s="1" t="s">
        <v>333</v>
      </c>
      <c r="C680" s="1" t="s">
        <v>266</v>
      </c>
      <c r="D680" s="1" t="s">
        <v>240</v>
      </c>
      <c r="E680" s="1">
        <v>2527</v>
      </c>
    </row>
    <row r="681" spans="1:5" x14ac:dyDescent="0.25">
      <c r="A681" s="1" t="s">
        <v>332</v>
      </c>
      <c r="B681" s="1" t="s">
        <v>333</v>
      </c>
      <c r="C681" s="1" t="s">
        <v>267</v>
      </c>
      <c r="D681" s="1" t="s">
        <v>268</v>
      </c>
      <c r="E681" s="1">
        <v>199756</v>
      </c>
    </row>
    <row r="682" spans="1:5" x14ac:dyDescent="0.25">
      <c r="A682" s="1" t="s">
        <v>332</v>
      </c>
      <c r="B682" s="1" t="s">
        <v>333</v>
      </c>
      <c r="C682" s="1" t="s">
        <v>29</v>
      </c>
      <c r="D682" s="1" t="s">
        <v>269</v>
      </c>
      <c r="E682" s="1">
        <v>95966</v>
      </c>
    </row>
    <row r="683" spans="1:5" x14ac:dyDescent="0.25">
      <c r="A683" s="1" t="s">
        <v>332</v>
      </c>
      <c r="B683" s="1" t="s">
        <v>333</v>
      </c>
      <c r="C683" s="1" t="s">
        <v>31</v>
      </c>
      <c r="D683" s="1" t="s">
        <v>270</v>
      </c>
      <c r="E683" s="1">
        <v>27349</v>
      </c>
    </row>
    <row r="684" spans="1:5" x14ac:dyDescent="0.25">
      <c r="A684" s="1" t="s">
        <v>332</v>
      </c>
      <c r="B684" s="1" t="s">
        <v>333</v>
      </c>
      <c r="C684" s="1" t="s">
        <v>1</v>
      </c>
      <c r="D684" s="1" t="s">
        <v>271</v>
      </c>
      <c r="E684" s="1" t="s">
        <v>1</v>
      </c>
    </row>
    <row r="685" spans="1:5" x14ac:dyDescent="0.25">
      <c r="A685" s="1" t="s">
        <v>332</v>
      </c>
      <c r="B685" s="1" t="s">
        <v>333</v>
      </c>
      <c r="C685" s="1" t="s">
        <v>272</v>
      </c>
      <c r="D685" s="1" t="s">
        <v>273</v>
      </c>
      <c r="E685" s="1">
        <v>25302</v>
      </c>
    </row>
    <row r="686" spans="1:5" x14ac:dyDescent="0.25">
      <c r="A686" s="1" t="s">
        <v>332</v>
      </c>
      <c r="B686" s="1" t="s">
        <v>333</v>
      </c>
      <c r="C686" s="1" t="s">
        <v>274</v>
      </c>
      <c r="D686" s="1" t="s">
        <v>275</v>
      </c>
      <c r="E686" s="1">
        <v>13199</v>
      </c>
    </row>
    <row r="687" spans="1:5" x14ac:dyDescent="0.25">
      <c r="A687" s="1" t="s">
        <v>332</v>
      </c>
      <c r="B687" s="1" t="s">
        <v>333</v>
      </c>
      <c r="C687" s="1" t="s">
        <v>276</v>
      </c>
      <c r="D687" s="1" t="s">
        <v>277</v>
      </c>
      <c r="E687" s="1">
        <v>8594</v>
      </c>
    </row>
    <row r="688" spans="1:5" x14ac:dyDescent="0.25">
      <c r="A688" s="1" t="s">
        <v>332</v>
      </c>
      <c r="B688" s="1" t="s">
        <v>333</v>
      </c>
      <c r="C688" s="1" t="s">
        <v>278</v>
      </c>
      <c r="D688" s="1" t="s">
        <v>279</v>
      </c>
      <c r="E688" s="1">
        <v>1198</v>
      </c>
    </row>
    <row r="689" spans="1:5" x14ac:dyDescent="0.25">
      <c r="A689" s="1" t="s">
        <v>332</v>
      </c>
      <c r="B689" s="1" t="s">
        <v>333</v>
      </c>
      <c r="C689" s="1" t="s">
        <v>280</v>
      </c>
      <c r="D689" s="1" t="s">
        <v>281</v>
      </c>
      <c r="E689" s="1">
        <v>92</v>
      </c>
    </row>
    <row r="690" spans="1:5" x14ac:dyDescent="0.25">
      <c r="A690" s="1" t="s">
        <v>332</v>
      </c>
      <c r="B690" s="1" t="s">
        <v>333</v>
      </c>
      <c r="C690" s="1" t="s">
        <v>282</v>
      </c>
      <c r="D690" s="1" t="s">
        <v>283</v>
      </c>
      <c r="E690" s="1">
        <v>7304</v>
      </c>
    </row>
    <row r="691" spans="1:5" x14ac:dyDescent="0.25">
      <c r="A691" s="1" t="s">
        <v>332</v>
      </c>
      <c r="B691" s="1" t="s">
        <v>333</v>
      </c>
      <c r="C691" s="1" t="s">
        <v>284</v>
      </c>
      <c r="D691" s="1" t="s">
        <v>285</v>
      </c>
      <c r="E691" s="1">
        <v>3509</v>
      </c>
    </row>
    <row r="692" spans="1:5" x14ac:dyDescent="0.25">
      <c r="A692" s="1" t="s">
        <v>332</v>
      </c>
      <c r="B692" s="1" t="s">
        <v>333</v>
      </c>
      <c r="C692" s="1" t="s">
        <v>1</v>
      </c>
      <c r="D692" s="1" t="s">
        <v>286</v>
      </c>
      <c r="E692" s="1" t="s">
        <v>1</v>
      </c>
    </row>
    <row r="693" spans="1:5" x14ac:dyDescent="0.25">
      <c r="A693" s="1" t="s">
        <v>332</v>
      </c>
      <c r="B693" s="1" t="s">
        <v>333</v>
      </c>
      <c r="C693" s="1" t="s">
        <v>287</v>
      </c>
      <c r="D693" s="1" t="s">
        <v>288</v>
      </c>
      <c r="E693" s="1">
        <v>410245</v>
      </c>
    </row>
    <row r="694" spans="1:5" x14ac:dyDescent="0.25">
      <c r="A694" s="1" t="s">
        <v>332</v>
      </c>
      <c r="B694" s="1" t="s">
        <v>333</v>
      </c>
      <c r="C694" s="1" t="s">
        <v>289</v>
      </c>
      <c r="D694" s="1" t="s">
        <v>290</v>
      </c>
      <c r="E694" s="1">
        <v>298173</v>
      </c>
    </row>
    <row r="695" spans="1:5" x14ac:dyDescent="0.25">
      <c r="A695" s="1" t="s">
        <v>332</v>
      </c>
      <c r="B695" s="1" t="s">
        <v>333</v>
      </c>
      <c r="C695" s="1" t="s">
        <v>36</v>
      </c>
      <c r="D695" s="1" t="s">
        <v>291</v>
      </c>
      <c r="E695" s="1">
        <v>87697</v>
      </c>
    </row>
    <row r="696" spans="1:5" x14ac:dyDescent="0.25">
      <c r="A696" s="1" t="s">
        <v>332</v>
      </c>
      <c r="B696" s="1" t="s">
        <v>333</v>
      </c>
      <c r="C696" s="1" t="s">
        <v>37</v>
      </c>
      <c r="D696" s="1" t="s">
        <v>292</v>
      </c>
      <c r="E696" s="1">
        <v>64128</v>
      </c>
    </row>
    <row r="697" spans="1:5" x14ac:dyDescent="0.25">
      <c r="A697" s="1" t="s">
        <v>332</v>
      </c>
      <c r="B697" s="1" t="s">
        <v>333</v>
      </c>
      <c r="C697" s="1" t="s">
        <v>38</v>
      </c>
      <c r="D697" s="1" t="s">
        <v>293</v>
      </c>
      <c r="E697" s="1">
        <v>23569</v>
      </c>
    </row>
    <row r="698" spans="1:5" x14ac:dyDescent="0.25">
      <c r="A698" s="1" t="s">
        <v>332</v>
      </c>
      <c r="B698" s="1" t="s">
        <v>333</v>
      </c>
      <c r="C698" s="1" t="s">
        <v>294</v>
      </c>
      <c r="D698" s="1" t="s">
        <v>295</v>
      </c>
      <c r="E698" s="1">
        <v>24375</v>
      </c>
    </row>
    <row r="699" spans="1:5" x14ac:dyDescent="0.25">
      <c r="A699" s="1" t="s">
        <v>332</v>
      </c>
      <c r="B699" s="1" t="s">
        <v>333</v>
      </c>
      <c r="C699" s="1" t="s">
        <v>296</v>
      </c>
      <c r="D699" s="1" t="s">
        <v>297</v>
      </c>
      <c r="E699" s="1">
        <v>2730</v>
      </c>
    </row>
    <row r="700" spans="1:5" x14ac:dyDescent="0.25">
      <c r="A700" s="1" t="s">
        <v>332</v>
      </c>
      <c r="B700" s="1" t="s">
        <v>333</v>
      </c>
      <c r="C700" s="1" t="s">
        <v>298</v>
      </c>
      <c r="D700" s="1" t="s">
        <v>299</v>
      </c>
      <c r="E700" s="1">
        <v>21645</v>
      </c>
    </row>
    <row r="701" spans="1:5" x14ac:dyDescent="0.25">
      <c r="A701" s="1" t="s">
        <v>332</v>
      </c>
      <c r="B701" s="1" t="s">
        <v>333</v>
      </c>
      <c r="C701" s="1" t="s">
        <v>300</v>
      </c>
      <c r="D701" s="1" t="s">
        <v>301</v>
      </c>
      <c r="E701" s="1">
        <v>10269</v>
      </c>
    </row>
    <row r="702" spans="1:5" x14ac:dyDescent="0.25">
      <c r="A702" s="1" t="s">
        <v>332</v>
      </c>
      <c r="B702" s="1" t="s">
        <v>333</v>
      </c>
      <c r="C702" s="1" t="s">
        <v>302</v>
      </c>
      <c r="D702" s="1" t="s">
        <v>303</v>
      </c>
      <c r="E702" s="1">
        <v>8188</v>
      </c>
    </row>
    <row r="703" spans="1:5" x14ac:dyDescent="0.25">
      <c r="A703" s="1" t="s">
        <v>332</v>
      </c>
      <c r="B703" s="1" t="s">
        <v>333</v>
      </c>
      <c r="C703" s="1" t="s">
        <v>304</v>
      </c>
      <c r="D703" s="1" t="s">
        <v>305</v>
      </c>
      <c r="E703" s="1">
        <v>2081</v>
      </c>
    </row>
    <row r="704" spans="1:5" x14ac:dyDescent="0.25">
      <c r="A704" s="1" t="s">
        <v>332</v>
      </c>
      <c r="B704" s="1" t="s">
        <v>333</v>
      </c>
      <c r="C704" s="1" t="s">
        <v>306</v>
      </c>
      <c r="D704" s="1" t="s">
        <v>307</v>
      </c>
      <c r="E704" s="1">
        <v>425</v>
      </c>
    </row>
    <row r="705" spans="1:5" x14ac:dyDescent="0.25">
      <c r="A705" s="1" t="s">
        <v>332</v>
      </c>
      <c r="B705" s="1" t="s">
        <v>333</v>
      </c>
      <c r="C705" s="1" t="s">
        <v>308</v>
      </c>
      <c r="D705" s="1" t="s">
        <v>309</v>
      </c>
      <c r="E705" s="1">
        <v>1656</v>
      </c>
    </row>
    <row r="706" spans="1:5" x14ac:dyDescent="0.25">
      <c r="A706" s="1" t="s">
        <v>332</v>
      </c>
      <c r="B706" s="1" t="s">
        <v>333</v>
      </c>
      <c r="C706" s="1" t="s">
        <v>310</v>
      </c>
      <c r="D706" s="1" t="s">
        <v>311</v>
      </c>
      <c r="E706" s="1">
        <v>39950</v>
      </c>
    </row>
    <row r="707" spans="1:5" x14ac:dyDescent="0.25">
      <c r="A707" s="1" t="s">
        <v>332</v>
      </c>
      <c r="B707" s="1" t="s">
        <v>333</v>
      </c>
      <c r="C707" s="1" t="s">
        <v>41</v>
      </c>
      <c r="D707" s="1" t="s">
        <v>312</v>
      </c>
      <c r="E707" s="1">
        <v>36416</v>
      </c>
    </row>
    <row r="708" spans="1:5" x14ac:dyDescent="0.25">
      <c r="A708" s="1" t="s">
        <v>332</v>
      </c>
      <c r="B708" s="1" t="s">
        <v>333</v>
      </c>
      <c r="C708" s="1" t="s">
        <v>313</v>
      </c>
      <c r="D708" s="1" t="s">
        <v>314</v>
      </c>
      <c r="E708" s="1">
        <v>13071</v>
      </c>
    </row>
    <row r="709" spans="1:5" ht="15.75" x14ac:dyDescent="0.3">
      <c r="A709" s="103" t="s">
        <v>207</v>
      </c>
      <c r="B709" s="96"/>
      <c r="C709" s="96"/>
      <c r="D709" s="96"/>
      <c r="E709" s="96"/>
    </row>
    <row r="710" spans="1:5" x14ac:dyDescent="0.25">
      <c r="A710" s="100" t="s">
        <v>315</v>
      </c>
      <c r="B710" s="96"/>
      <c r="C710" s="96"/>
      <c r="D710" s="96"/>
      <c r="E710" s="96"/>
    </row>
    <row r="711" spans="1:5" x14ac:dyDescent="0.25">
      <c r="A711" s="100" t="s">
        <v>316</v>
      </c>
      <c r="B711" s="96"/>
      <c r="C711" s="96"/>
      <c r="D711" s="96"/>
      <c r="E711" s="96"/>
    </row>
    <row r="712" spans="1:5" x14ac:dyDescent="0.25">
      <c r="A712" s="100" t="s">
        <v>317</v>
      </c>
      <c r="B712" s="96"/>
      <c r="C712" s="96"/>
      <c r="D712" s="96"/>
      <c r="E712" s="96"/>
    </row>
    <row r="713" spans="1:5" x14ac:dyDescent="0.25">
      <c r="A713" s="100" t="s">
        <v>318</v>
      </c>
      <c r="B713" s="96"/>
      <c r="C713" s="96"/>
      <c r="D713" s="96"/>
      <c r="E713" s="96"/>
    </row>
    <row r="714" spans="1:5" x14ac:dyDescent="0.25">
      <c r="A714" s="100" t="s">
        <v>319</v>
      </c>
      <c r="B714" s="96"/>
      <c r="C714" s="96"/>
      <c r="D714" s="96"/>
      <c r="E714" s="96"/>
    </row>
    <row r="715" spans="1:5" x14ac:dyDescent="0.25">
      <c r="A715" s="100" t="s">
        <v>320</v>
      </c>
      <c r="B715" s="96"/>
      <c r="C715" s="96"/>
      <c r="D715" s="96"/>
      <c r="E715" s="96"/>
    </row>
    <row r="716" spans="1:5" x14ac:dyDescent="0.25">
      <c r="A716" s="100" t="s">
        <v>380</v>
      </c>
      <c r="B716" s="96"/>
      <c r="C716" s="96"/>
      <c r="D716" s="96"/>
      <c r="E716" s="96"/>
    </row>
    <row r="717" spans="1:5" x14ac:dyDescent="0.25">
      <c r="A717" s="100" t="s">
        <v>212</v>
      </c>
      <c r="B717" s="96"/>
      <c r="C717" s="96"/>
      <c r="D717" s="96"/>
      <c r="E717" s="96"/>
    </row>
    <row r="718" spans="1:5" x14ac:dyDescent="0.25">
      <c r="A718" s="100" t="s">
        <v>321</v>
      </c>
      <c r="B718" s="96"/>
      <c r="C718" s="96"/>
      <c r="D718" s="96"/>
      <c r="E718" s="96"/>
    </row>
    <row r="719" spans="1:5" x14ac:dyDescent="0.25">
      <c r="C719"/>
    </row>
    <row r="720" spans="1:5" ht="18" x14ac:dyDescent="0.25">
      <c r="A720" s="97" t="s">
        <v>256</v>
      </c>
      <c r="B720" s="96"/>
      <c r="C720" s="96"/>
      <c r="D720" s="96"/>
      <c r="E720" s="96"/>
    </row>
    <row r="721" spans="1:5" ht="16.5" x14ac:dyDescent="0.25">
      <c r="A721" s="98" t="s">
        <v>1</v>
      </c>
      <c r="B721" s="96"/>
      <c r="C721" s="96"/>
      <c r="D721" s="96"/>
      <c r="E721" s="96"/>
    </row>
    <row r="722" spans="1:5" x14ac:dyDescent="0.25">
      <c r="A722" s="96" t="s">
        <v>2</v>
      </c>
      <c r="B722" s="96"/>
      <c r="C722" s="96"/>
      <c r="D722" s="96"/>
      <c r="E722" s="96"/>
    </row>
    <row r="723" spans="1:5" x14ac:dyDescent="0.25">
      <c r="A723" s="96" t="s">
        <v>3</v>
      </c>
      <c r="B723" s="96"/>
      <c r="C723" s="96"/>
      <c r="D723" s="96"/>
      <c r="E723" s="96"/>
    </row>
    <row r="724" spans="1:5" x14ac:dyDescent="0.25">
      <c r="A724" s="14"/>
      <c r="B724" s="14"/>
      <c r="C724" s="14"/>
      <c r="D724" s="14"/>
      <c r="E724" s="14"/>
    </row>
    <row r="725" spans="1:5" x14ac:dyDescent="0.25">
      <c r="A725" s="2" t="s">
        <v>4</v>
      </c>
      <c r="B725" s="2" t="s">
        <v>5</v>
      </c>
      <c r="C725" s="2" t="s">
        <v>6</v>
      </c>
      <c r="D725" s="2" t="s">
        <v>7</v>
      </c>
      <c r="E725" s="2" t="s">
        <v>414</v>
      </c>
    </row>
    <row r="726" spans="1:5" x14ac:dyDescent="0.25">
      <c r="A726" s="14" t="s">
        <v>332</v>
      </c>
      <c r="B726" s="14" t="s">
        <v>333</v>
      </c>
      <c r="C726" s="14" t="s">
        <v>1</v>
      </c>
      <c r="D726" s="14" t="s">
        <v>257</v>
      </c>
      <c r="E726" s="14" t="s">
        <v>1</v>
      </c>
    </row>
    <row r="727" spans="1:5" x14ac:dyDescent="0.25">
      <c r="A727" s="14" t="s">
        <v>332</v>
      </c>
      <c r="B727" s="14" t="s">
        <v>333</v>
      </c>
      <c r="C727" s="14" t="s">
        <v>258</v>
      </c>
      <c r="D727" s="14" t="s">
        <v>259</v>
      </c>
      <c r="E727" s="14">
        <v>662676</v>
      </c>
    </row>
    <row r="728" spans="1:5" x14ac:dyDescent="0.25">
      <c r="A728" s="14" t="s">
        <v>332</v>
      </c>
      <c r="B728" s="14" t="s">
        <v>333</v>
      </c>
      <c r="C728" s="14" t="s">
        <v>1</v>
      </c>
      <c r="D728" s="14" t="s">
        <v>260</v>
      </c>
      <c r="E728" s="14" t="s">
        <v>1</v>
      </c>
    </row>
    <row r="729" spans="1:5" x14ac:dyDescent="0.25">
      <c r="A729" s="14" t="s">
        <v>332</v>
      </c>
      <c r="B729" s="14" t="s">
        <v>333</v>
      </c>
      <c r="C729" s="14" t="s">
        <v>261</v>
      </c>
      <c r="D729" s="14" t="s">
        <v>262</v>
      </c>
      <c r="E729" s="14">
        <v>351767</v>
      </c>
    </row>
    <row r="730" spans="1:5" x14ac:dyDescent="0.25">
      <c r="A730" s="14" t="s">
        <v>332</v>
      </c>
      <c r="B730" s="14" t="s">
        <v>333</v>
      </c>
      <c r="C730" s="14" t="s">
        <v>263</v>
      </c>
      <c r="D730" s="14" t="s">
        <v>264</v>
      </c>
      <c r="E730" s="14">
        <v>216891</v>
      </c>
    </row>
    <row r="731" spans="1:5" x14ac:dyDescent="0.25">
      <c r="A731" s="14" t="s">
        <v>332</v>
      </c>
      <c r="B731" s="14" t="s">
        <v>333</v>
      </c>
      <c r="C731" s="14" t="s">
        <v>265</v>
      </c>
      <c r="D731" s="14" t="s">
        <v>235</v>
      </c>
      <c r="E731" s="14">
        <v>32811</v>
      </c>
    </row>
    <row r="732" spans="1:5" x14ac:dyDescent="0.25">
      <c r="A732" s="14" t="s">
        <v>332</v>
      </c>
      <c r="B732" s="14" t="s">
        <v>333</v>
      </c>
      <c r="C732" s="14" t="s">
        <v>266</v>
      </c>
      <c r="D732" s="14" t="s">
        <v>240</v>
      </c>
      <c r="E732" s="14">
        <v>3928</v>
      </c>
    </row>
    <row r="733" spans="1:5" x14ac:dyDescent="0.25">
      <c r="A733" s="14" t="s">
        <v>332</v>
      </c>
      <c r="B733" s="14" t="s">
        <v>333</v>
      </c>
      <c r="C733" s="14" t="s">
        <v>267</v>
      </c>
      <c r="D733" s="14" t="s">
        <v>268</v>
      </c>
      <c r="E733" s="14">
        <v>180152</v>
      </c>
    </row>
    <row r="734" spans="1:5" x14ac:dyDescent="0.25">
      <c r="A734" s="14" t="s">
        <v>332</v>
      </c>
      <c r="B734" s="14" t="s">
        <v>333</v>
      </c>
      <c r="C734" s="14" t="s">
        <v>29</v>
      </c>
      <c r="D734" s="14" t="s">
        <v>269</v>
      </c>
      <c r="E734" s="14">
        <v>94018</v>
      </c>
    </row>
    <row r="735" spans="1:5" x14ac:dyDescent="0.25">
      <c r="A735" s="14" t="s">
        <v>332</v>
      </c>
      <c r="B735" s="14" t="s">
        <v>333</v>
      </c>
      <c r="C735" s="14" t="s">
        <v>31</v>
      </c>
      <c r="D735" s="14" t="s">
        <v>270</v>
      </c>
      <c r="E735" s="14">
        <v>27483</v>
      </c>
    </row>
    <row r="736" spans="1:5" x14ac:dyDescent="0.25">
      <c r="A736" s="14" t="s">
        <v>332</v>
      </c>
      <c r="B736" s="14" t="s">
        <v>333</v>
      </c>
      <c r="C736" s="14" t="s">
        <v>1</v>
      </c>
      <c r="D736" s="14" t="s">
        <v>271</v>
      </c>
      <c r="E736" s="14" t="s">
        <v>1</v>
      </c>
    </row>
    <row r="737" spans="1:5" x14ac:dyDescent="0.25">
      <c r="A737" s="14" t="s">
        <v>332</v>
      </c>
      <c r="B737" s="14" t="s">
        <v>333</v>
      </c>
      <c r="C737" s="14" t="s">
        <v>272</v>
      </c>
      <c r="D737" s="14" t="s">
        <v>273</v>
      </c>
      <c r="E737" s="14">
        <v>24112</v>
      </c>
    </row>
    <row r="738" spans="1:5" x14ac:dyDescent="0.25">
      <c r="A738" s="14" t="s">
        <v>332</v>
      </c>
      <c r="B738" s="14" t="s">
        <v>333</v>
      </c>
      <c r="C738" s="14" t="s">
        <v>274</v>
      </c>
      <c r="D738" s="14" t="s">
        <v>275</v>
      </c>
      <c r="E738" s="14">
        <v>12799</v>
      </c>
    </row>
    <row r="739" spans="1:5" x14ac:dyDescent="0.25">
      <c r="A739" s="14" t="s">
        <v>332</v>
      </c>
      <c r="B739" s="14" t="s">
        <v>333</v>
      </c>
      <c r="C739" s="14" t="s">
        <v>276</v>
      </c>
      <c r="D739" s="14" t="s">
        <v>277</v>
      </c>
      <c r="E739" s="14">
        <v>7892</v>
      </c>
    </row>
    <row r="740" spans="1:5" x14ac:dyDescent="0.25">
      <c r="A740" s="14" t="s">
        <v>332</v>
      </c>
      <c r="B740" s="14" t="s">
        <v>333</v>
      </c>
      <c r="C740" s="14" t="s">
        <v>278</v>
      </c>
      <c r="D740" s="14" t="s">
        <v>279</v>
      </c>
      <c r="E740" s="14">
        <v>1194</v>
      </c>
    </row>
    <row r="741" spans="1:5" x14ac:dyDescent="0.25">
      <c r="A741" s="14" t="s">
        <v>332</v>
      </c>
      <c r="B741" s="14" t="s">
        <v>333</v>
      </c>
      <c r="C741" s="14" t="s">
        <v>280</v>
      </c>
      <c r="D741" s="14" t="s">
        <v>281</v>
      </c>
      <c r="E741" s="14">
        <v>143</v>
      </c>
    </row>
    <row r="742" spans="1:5" x14ac:dyDescent="0.25">
      <c r="A742" s="14" t="s">
        <v>332</v>
      </c>
      <c r="B742" s="14" t="s">
        <v>333</v>
      </c>
      <c r="C742" s="14" t="s">
        <v>282</v>
      </c>
      <c r="D742" s="14" t="s">
        <v>283</v>
      </c>
      <c r="E742" s="14">
        <v>6555</v>
      </c>
    </row>
    <row r="743" spans="1:5" x14ac:dyDescent="0.25">
      <c r="A743" s="14" t="s">
        <v>332</v>
      </c>
      <c r="B743" s="14" t="s">
        <v>333</v>
      </c>
      <c r="C743" s="14" t="s">
        <v>284</v>
      </c>
      <c r="D743" s="14" t="s">
        <v>285</v>
      </c>
      <c r="E743" s="14">
        <v>3421</v>
      </c>
    </row>
    <row r="744" spans="1:5" x14ac:dyDescent="0.25">
      <c r="A744" s="14" t="s">
        <v>332</v>
      </c>
      <c r="B744" s="14" t="s">
        <v>333</v>
      </c>
      <c r="C744" s="14" t="s">
        <v>1</v>
      </c>
      <c r="D744" s="14" t="s">
        <v>286</v>
      </c>
      <c r="E744" s="14" t="s">
        <v>1</v>
      </c>
    </row>
    <row r="745" spans="1:5" x14ac:dyDescent="0.25">
      <c r="A745" s="14" t="s">
        <v>332</v>
      </c>
      <c r="B745" s="14" t="s">
        <v>333</v>
      </c>
      <c r="C745" s="14" t="s">
        <v>287</v>
      </c>
      <c r="D745" s="14" t="s">
        <v>288</v>
      </c>
      <c r="E745" s="14">
        <v>403787</v>
      </c>
    </row>
    <row r="746" spans="1:5" x14ac:dyDescent="0.25">
      <c r="A746" s="14" t="s">
        <v>332</v>
      </c>
      <c r="B746" s="14" t="s">
        <v>333</v>
      </c>
      <c r="C746" s="14" t="s">
        <v>289</v>
      </c>
      <c r="D746" s="14" t="s">
        <v>290</v>
      </c>
      <c r="E746" s="14">
        <v>296110</v>
      </c>
    </row>
    <row r="747" spans="1:5" x14ac:dyDescent="0.25">
      <c r="A747" s="14" t="s">
        <v>332</v>
      </c>
      <c r="B747" s="14" t="s">
        <v>333</v>
      </c>
      <c r="C747" s="14" t="s">
        <v>36</v>
      </c>
      <c r="D747" s="14" t="s">
        <v>291</v>
      </c>
      <c r="E747" s="14">
        <v>86958</v>
      </c>
    </row>
    <row r="748" spans="1:5" x14ac:dyDescent="0.25">
      <c r="A748" s="14" t="s">
        <v>332</v>
      </c>
      <c r="B748" s="14" t="s">
        <v>333</v>
      </c>
      <c r="C748" s="14" t="s">
        <v>37</v>
      </c>
      <c r="D748" s="14" t="s">
        <v>292</v>
      </c>
      <c r="E748" s="14">
        <v>63626</v>
      </c>
    </row>
    <row r="749" spans="1:5" x14ac:dyDescent="0.25">
      <c r="A749" s="14" t="s">
        <v>332</v>
      </c>
      <c r="B749" s="14" t="s">
        <v>333</v>
      </c>
      <c r="C749" s="14" t="s">
        <v>38</v>
      </c>
      <c r="D749" s="14" t="s">
        <v>293</v>
      </c>
      <c r="E749" s="14">
        <v>23332</v>
      </c>
    </row>
    <row r="750" spans="1:5" x14ac:dyDescent="0.25">
      <c r="A750" s="14" t="s">
        <v>332</v>
      </c>
      <c r="B750" s="14" t="s">
        <v>333</v>
      </c>
      <c r="C750" s="14" t="s">
        <v>294</v>
      </c>
      <c r="D750" s="14" t="s">
        <v>295</v>
      </c>
      <c r="E750" s="14">
        <v>20719</v>
      </c>
    </row>
    <row r="751" spans="1:5" x14ac:dyDescent="0.25">
      <c r="A751" s="14" t="s">
        <v>332</v>
      </c>
      <c r="B751" s="14" t="s">
        <v>333</v>
      </c>
      <c r="C751" s="14" t="s">
        <v>296</v>
      </c>
      <c r="D751" s="14" t="s">
        <v>297</v>
      </c>
      <c r="E751" s="14">
        <v>301</v>
      </c>
    </row>
    <row r="752" spans="1:5" x14ac:dyDescent="0.25">
      <c r="A752" s="14" t="s">
        <v>332</v>
      </c>
      <c r="B752" s="14" t="s">
        <v>333</v>
      </c>
      <c r="C752" s="14" t="s">
        <v>298</v>
      </c>
      <c r="D752" s="14" t="s">
        <v>299</v>
      </c>
      <c r="E752" s="14">
        <v>20418</v>
      </c>
    </row>
    <row r="753" spans="1:5" x14ac:dyDescent="0.25">
      <c r="A753" s="14" t="s">
        <v>332</v>
      </c>
      <c r="B753" s="14" t="s">
        <v>333</v>
      </c>
      <c r="C753" s="14" t="s">
        <v>300</v>
      </c>
      <c r="D753" s="14" t="s">
        <v>301</v>
      </c>
      <c r="E753" s="14">
        <v>10229</v>
      </c>
    </row>
    <row r="754" spans="1:5" x14ac:dyDescent="0.25">
      <c r="A754" s="14" t="s">
        <v>332</v>
      </c>
      <c r="B754" s="14" t="s">
        <v>333</v>
      </c>
      <c r="C754" s="14" t="s">
        <v>302</v>
      </c>
      <c r="D754" s="14" t="s">
        <v>303</v>
      </c>
      <c r="E754" s="14">
        <v>8177</v>
      </c>
    </row>
    <row r="755" spans="1:5" x14ac:dyDescent="0.25">
      <c r="A755" s="14" t="s">
        <v>332</v>
      </c>
      <c r="B755" s="14" t="s">
        <v>333</v>
      </c>
      <c r="C755" s="14" t="s">
        <v>304</v>
      </c>
      <c r="D755" s="14" t="s">
        <v>305</v>
      </c>
      <c r="E755" s="14">
        <v>2052</v>
      </c>
    </row>
    <row r="756" spans="1:5" x14ac:dyDescent="0.25">
      <c r="A756" s="14" t="s">
        <v>332</v>
      </c>
      <c r="B756" s="14" t="s">
        <v>333</v>
      </c>
      <c r="C756" s="14" t="s">
        <v>306</v>
      </c>
      <c r="D756" s="14" t="s">
        <v>307</v>
      </c>
      <c r="E756" s="14">
        <v>426</v>
      </c>
    </row>
    <row r="757" spans="1:5" x14ac:dyDescent="0.25">
      <c r="A757" s="14" t="s">
        <v>332</v>
      </c>
      <c r="B757" s="14" t="s">
        <v>333</v>
      </c>
      <c r="C757" s="14" t="s">
        <v>308</v>
      </c>
      <c r="D757" s="14" t="s">
        <v>309</v>
      </c>
      <c r="E757" s="14">
        <v>1626</v>
      </c>
    </row>
    <row r="758" spans="1:5" x14ac:dyDescent="0.25">
      <c r="A758" s="14" t="s">
        <v>332</v>
      </c>
      <c r="B758" s="14" t="s">
        <v>333</v>
      </c>
      <c r="C758" s="14" t="s">
        <v>310</v>
      </c>
      <c r="D758" s="14" t="s">
        <v>311</v>
      </c>
      <c r="E758" s="14">
        <v>39475</v>
      </c>
    </row>
    <row r="759" spans="1:5" x14ac:dyDescent="0.25">
      <c r="A759" s="14" t="s">
        <v>332</v>
      </c>
      <c r="B759" s="14" t="s">
        <v>333</v>
      </c>
      <c r="C759" s="14" t="s">
        <v>41</v>
      </c>
      <c r="D759" s="14" t="s">
        <v>312</v>
      </c>
      <c r="E759" s="14">
        <v>36213</v>
      </c>
    </row>
    <row r="760" spans="1:5" x14ac:dyDescent="0.25">
      <c r="A760" s="14" t="s">
        <v>332</v>
      </c>
      <c r="B760" s="14" t="s">
        <v>333</v>
      </c>
      <c r="C760" s="14" t="s">
        <v>313</v>
      </c>
      <c r="D760" s="14" t="s">
        <v>314</v>
      </c>
      <c r="E760" s="14">
        <v>12557</v>
      </c>
    </row>
    <row r="761" spans="1:5" ht="15.75" x14ac:dyDescent="0.3">
      <c r="A761" s="99" t="s">
        <v>207</v>
      </c>
      <c r="B761" s="96"/>
      <c r="C761" s="96"/>
      <c r="D761" s="96"/>
      <c r="E761" s="96"/>
    </row>
    <row r="762" spans="1:5" x14ac:dyDescent="0.25">
      <c r="A762" s="95" t="s">
        <v>315</v>
      </c>
      <c r="B762" s="96"/>
      <c r="C762" s="96"/>
      <c r="D762" s="96"/>
      <c r="E762" s="96"/>
    </row>
    <row r="763" spans="1:5" x14ac:dyDescent="0.25">
      <c r="A763" s="95" t="s">
        <v>316</v>
      </c>
      <c r="B763" s="96"/>
      <c r="C763" s="96"/>
      <c r="D763" s="96"/>
      <c r="E763" s="96"/>
    </row>
    <row r="764" spans="1:5" x14ac:dyDescent="0.25">
      <c r="A764" s="95" t="s">
        <v>317</v>
      </c>
      <c r="B764" s="96"/>
      <c r="C764" s="96"/>
      <c r="D764" s="96"/>
      <c r="E764" s="96"/>
    </row>
    <row r="765" spans="1:5" x14ac:dyDescent="0.25">
      <c r="A765" s="95" t="s">
        <v>318</v>
      </c>
      <c r="B765" s="96"/>
      <c r="C765" s="96"/>
      <c r="D765" s="96"/>
      <c r="E765" s="96"/>
    </row>
    <row r="766" spans="1:5" x14ac:dyDescent="0.25">
      <c r="A766" s="95" t="s">
        <v>319</v>
      </c>
      <c r="B766" s="96"/>
      <c r="C766" s="96"/>
      <c r="D766" s="96"/>
      <c r="E766" s="96"/>
    </row>
    <row r="767" spans="1:5" x14ac:dyDescent="0.25">
      <c r="A767" s="95" t="s">
        <v>320</v>
      </c>
      <c r="B767" s="96"/>
      <c r="C767" s="96"/>
      <c r="D767" s="96"/>
      <c r="E767" s="96"/>
    </row>
    <row r="768" spans="1:5" x14ac:dyDescent="0.25">
      <c r="A768" s="95" t="s">
        <v>380</v>
      </c>
      <c r="B768" s="96"/>
      <c r="C768" s="96"/>
      <c r="D768" s="96"/>
      <c r="E768" s="96"/>
    </row>
    <row r="769" spans="1:5" x14ac:dyDescent="0.25">
      <c r="A769" s="95" t="s">
        <v>212</v>
      </c>
      <c r="B769" s="96"/>
      <c r="C769" s="96"/>
      <c r="D769" s="96"/>
      <c r="E769" s="96"/>
    </row>
    <row r="770" spans="1:5" x14ac:dyDescent="0.25">
      <c r="A770" s="95" t="s">
        <v>321</v>
      </c>
      <c r="B770" s="96"/>
      <c r="C770" s="96"/>
      <c r="D770" s="96"/>
      <c r="E770" s="96"/>
    </row>
    <row r="771" spans="1:5" x14ac:dyDescent="0.25">
      <c r="A771" s="14"/>
      <c r="B771" s="14"/>
      <c r="C771" s="14"/>
      <c r="D771" s="14"/>
      <c r="E771" s="14"/>
    </row>
    <row r="772" spans="1:5" x14ac:dyDescent="0.25">
      <c r="A772" s="14"/>
      <c r="B772" s="14"/>
      <c r="C772" s="14"/>
      <c r="D772" s="14"/>
      <c r="E772" s="14"/>
    </row>
    <row r="773" spans="1:5" x14ac:dyDescent="0.25">
      <c r="A773" s="14"/>
      <c r="B773" s="14"/>
      <c r="C773" s="14"/>
      <c r="D773" s="14"/>
      <c r="E773" s="14"/>
    </row>
    <row r="774" spans="1:5" ht="18" x14ac:dyDescent="0.25">
      <c r="A774" s="97" t="s">
        <v>256</v>
      </c>
      <c r="B774" s="96"/>
      <c r="C774" s="96"/>
      <c r="D774" s="96"/>
      <c r="E774" s="96"/>
    </row>
    <row r="775" spans="1:5" ht="16.5" x14ac:dyDescent="0.25">
      <c r="A775" s="98" t="s">
        <v>1</v>
      </c>
      <c r="B775" s="96"/>
      <c r="C775" s="96"/>
      <c r="D775" s="96"/>
      <c r="E775" s="96"/>
    </row>
    <row r="776" spans="1:5" x14ac:dyDescent="0.25">
      <c r="A776" s="96" t="s">
        <v>2</v>
      </c>
      <c r="B776" s="96"/>
      <c r="C776" s="96"/>
      <c r="D776" s="96"/>
      <c r="E776" s="96"/>
    </row>
    <row r="777" spans="1:5" x14ac:dyDescent="0.25">
      <c r="A777" s="96" t="s">
        <v>3</v>
      </c>
      <c r="B777" s="96"/>
      <c r="C777" s="96"/>
      <c r="D777" s="96"/>
      <c r="E777" s="96"/>
    </row>
    <row r="778" spans="1:5" x14ac:dyDescent="0.25">
      <c r="A778" s="14"/>
      <c r="B778" s="14"/>
      <c r="C778" s="14"/>
      <c r="D778" s="14"/>
      <c r="E778" s="14"/>
    </row>
    <row r="779" spans="1:5" x14ac:dyDescent="0.25">
      <c r="A779" s="2" t="s">
        <v>4</v>
      </c>
      <c r="B779" s="2" t="s">
        <v>5</v>
      </c>
      <c r="C779" s="2" t="s">
        <v>6</v>
      </c>
      <c r="D779" s="2" t="s">
        <v>7</v>
      </c>
      <c r="E779" s="2" t="s">
        <v>205</v>
      </c>
    </row>
    <row r="780" spans="1:5" x14ac:dyDescent="0.25">
      <c r="A780" s="14" t="s">
        <v>332</v>
      </c>
      <c r="B780" s="14" t="s">
        <v>333</v>
      </c>
      <c r="C780" s="14" t="s">
        <v>1</v>
      </c>
      <c r="D780" s="14" t="s">
        <v>257</v>
      </c>
      <c r="E780" s="14" t="s">
        <v>1</v>
      </c>
    </row>
    <row r="781" spans="1:5" x14ac:dyDescent="0.25">
      <c r="A781" s="14" t="s">
        <v>332</v>
      </c>
      <c r="B781" s="14" t="s">
        <v>333</v>
      </c>
      <c r="C781" s="14" t="s">
        <v>258</v>
      </c>
      <c r="D781" s="14" t="s">
        <v>259</v>
      </c>
      <c r="E781" s="14">
        <v>667838</v>
      </c>
    </row>
    <row r="782" spans="1:5" x14ac:dyDescent="0.25">
      <c r="A782" s="14" t="s">
        <v>332</v>
      </c>
      <c r="B782" s="14" t="s">
        <v>333</v>
      </c>
      <c r="C782" s="14" t="s">
        <v>1</v>
      </c>
      <c r="D782" s="14" t="s">
        <v>260</v>
      </c>
      <c r="E782" s="14" t="s">
        <v>1</v>
      </c>
    </row>
    <row r="783" spans="1:5" x14ac:dyDescent="0.25">
      <c r="A783" s="14" t="s">
        <v>332</v>
      </c>
      <c r="B783" s="14" t="s">
        <v>333</v>
      </c>
      <c r="C783" s="14" t="s">
        <v>261</v>
      </c>
      <c r="D783" s="14" t="s">
        <v>262</v>
      </c>
      <c r="E783" s="14">
        <v>360570</v>
      </c>
    </row>
    <row r="784" spans="1:5" x14ac:dyDescent="0.25">
      <c r="A784" s="14" t="s">
        <v>332</v>
      </c>
      <c r="B784" s="14" t="s">
        <v>333</v>
      </c>
      <c r="C784" s="14" t="s">
        <v>263</v>
      </c>
      <c r="D784" s="14" t="s">
        <v>264</v>
      </c>
      <c r="E784" s="14">
        <v>217687</v>
      </c>
    </row>
    <row r="785" spans="1:5" x14ac:dyDescent="0.25">
      <c r="A785" s="14" t="s">
        <v>332</v>
      </c>
      <c r="B785" s="14" t="s">
        <v>333</v>
      </c>
      <c r="C785" s="14" t="s">
        <v>265</v>
      </c>
      <c r="D785" s="14" t="s">
        <v>235</v>
      </c>
      <c r="E785" s="14">
        <v>32185</v>
      </c>
    </row>
    <row r="786" spans="1:5" x14ac:dyDescent="0.25">
      <c r="A786" s="14" t="s">
        <v>332</v>
      </c>
      <c r="B786" s="14" t="s">
        <v>333</v>
      </c>
      <c r="C786" s="14" t="s">
        <v>266</v>
      </c>
      <c r="D786" s="14" t="s">
        <v>240</v>
      </c>
      <c r="E786" s="14">
        <v>5347</v>
      </c>
    </row>
    <row r="787" spans="1:5" x14ac:dyDescent="0.25">
      <c r="A787" s="14" t="s">
        <v>332</v>
      </c>
      <c r="B787" s="14" t="s">
        <v>333</v>
      </c>
      <c r="C787" s="14" t="s">
        <v>267</v>
      </c>
      <c r="D787" s="14" t="s">
        <v>268</v>
      </c>
      <c r="E787" s="14">
        <v>180155</v>
      </c>
    </row>
    <row r="788" spans="1:5" x14ac:dyDescent="0.25">
      <c r="A788" s="14" t="s">
        <v>332</v>
      </c>
      <c r="B788" s="14" t="s">
        <v>333</v>
      </c>
      <c r="C788" s="14" t="s">
        <v>29</v>
      </c>
      <c r="D788" s="14" t="s">
        <v>269</v>
      </c>
      <c r="E788" s="14">
        <v>89581</v>
      </c>
    </row>
    <row r="789" spans="1:5" x14ac:dyDescent="0.25">
      <c r="A789" s="14" t="s">
        <v>332</v>
      </c>
      <c r="B789" s="14" t="s">
        <v>333</v>
      </c>
      <c r="C789" s="14" t="s">
        <v>31</v>
      </c>
      <c r="D789" s="14" t="s">
        <v>270</v>
      </c>
      <c r="E789" s="14">
        <v>27318</v>
      </c>
    </row>
    <row r="790" spans="1:5" x14ac:dyDescent="0.25">
      <c r="A790" s="14" t="s">
        <v>332</v>
      </c>
      <c r="B790" s="14" t="s">
        <v>333</v>
      </c>
      <c r="C790" s="14" t="s">
        <v>1</v>
      </c>
      <c r="D790" s="14" t="s">
        <v>271</v>
      </c>
      <c r="E790" s="14" t="s">
        <v>1</v>
      </c>
    </row>
    <row r="791" spans="1:5" x14ac:dyDescent="0.25">
      <c r="A791" s="14" t="s">
        <v>332</v>
      </c>
      <c r="B791" s="14" t="s">
        <v>333</v>
      </c>
      <c r="C791" s="14" t="s">
        <v>272</v>
      </c>
      <c r="D791" s="14" t="s">
        <v>273</v>
      </c>
      <c r="E791" s="14">
        <v>24447</v>
      </c>
    </row>
    <row r="792" spans="1:5" x14ac:dyDescent="0.25">
      <c r="A792" s="14" t="s">
        <v>332</v>
      </c>
      <c r="B792" s="14" t="s">
        <v>333</v>
      </c>
      <c r="C792" s="14" t="s">
        <v>274</v>
      </c>
      <c r="D792" s="14" t="s">
        <v>275</v>
      </c>
      <c r="E792" s="14">
        <v>13199</v>
      </c>
    </row>
    <row r="793" spans="1:5" x14ac:dyDescent="0.25">
      <c r="A793" s="14" t="s">
        <v>332</v>
      </c>
      <c r="B793" s="14" t="s">
        <v>333</v>
      </c>
      <c r="C793" s="14" t="s">
        <v>276</v>
      </c>
      <c r="D793" s="14" t="s">
        <v>277</v>
      </c>
      <c r="E793" s="14">
        <v>7969</v>
      </c>
    </row>
    <row r="794" spans="1:5" x14ac:dyDescent="0.25">
      <c r="A794" s="14" t="s">
        <v>332</v>
      </c>
      <c r="B794" s="14" t="s">
        <v>333</v>
      </c>
      <c r="C794" s="14" t="s">
        <v>278</v>
      </c>
      <c r="D794" s="14" t="s">
        <v>279</v>
      </c>
      <c r="E794" s="14">
        <v>1178</v>
      </c>
    </row>
    <row r="795" spans="1:5" x14ac:dyDescent="0.25">
      <c r="A795" s="14" t="s">
        <v>332</v>
      </c>
      <c r="B795" s="14" t="s">
        <v>333</v>
      </c>
      <c r="C795" s="14" t="s">
        <v>280</v>
      </c>
      <c r="D795" s="14" t="s">
        <v>281</v>
      </c>
      <c r="E795" s="14">
        <v>196</v>
      </c>
    </row>
    <row r="796" spans="1:5" x14ac:dyDescent="0.25">
      <c r="A796" s="14" t="s">
        <v>332</v>
      </c>
      <c r="B796" s="14" t="s">
        <v>333</v>
      </c>
      <c r="C796" s="14" t="s">
        <v>282</v>
      </c>
      <c r="D796" s="14" t="s">
        <v>283</v>
      </c>
      <c r="E796" s="14">
        <v>6595</v>
      </c>
    </row>
    <row r="797" spans="1:5" x14ac:dyDescent="0.25">
      <c r="A797" s="14" t="s">
        <v>332</v>
      </c>
      <c r="B797" s="14" t="s">
        <v>333</v>
      </c>
      <c r="C797" s="14" t="s">
        <v>284</v>
      </c>
      <c r="D797" s="14" t="s">
        <v>285</v>
      </c>
      <c r="E797" s="14">
        <v>3279</v>
      </c>
    </row>
    <row r="798" spans="1:5" x14ac:dyDescent="0.25">
      <c r="A798" s="14" t="s">
        <v>332</v>
      </c>
      <c r="B798" s="14" t="s">
        <v>333</v>
      </c>
      <c r="C798" s="14" t="s">
        <v>1</v>
      </c>
      <c r="D798" s="14" t="s">
        <v>286</v>
      </c>
      <c r="E798" s="14" t="s">
        <v>1</v>
      </c>
    </row>
    <row r="799" spans="1:5" x14ac:dyDescent="0.25">
      <c r="A799" s="14" t="s">
        <v>332</v>
      </c>
      <c r="B799" s="14" t="s">
        <v>333</v>
      </c>
      <c r="C799" s="14" t="s">
        <v>287</v>
      </c>
      <c r="D799" s="14" t="s">
        <v>288</v>
      </c>
      <c r="E799" s="14">
        <v>413318</v>
      </c>
    </row>
    <row r="800" spans="1:5" x14ac:dyDescent="0.25">
      <c r="A800" s="14" t="s">
        <v>332</v>
      </c>
      <c r="B800" s="14" t="s">
        <v>333</v>
      </c>
      <c r="C800" s="14" t="s">
        <v>289</v>
      </c>
      <c r="D800" s="14" t="s">
        <v>290</v>
      </c>
      <c r="E800" s="14">
        <v>298924</v>
      </c>
    </row>
    <row r="801" spans="1:5" x14ac:dyDescent="0.25">
      <c r="A801" s="14" t="s">
        <v>332</v>
      </c>
      <c r="B801" s="14" t="s">
        <v>333</v>
      </c>
      <c r="C801" s="14" t="s">
        <v>36</v>
      </c>
      <c r="D801" s="14" t="s">
        <v>291</v>
      </c>
      <c r="E801" s="14">
        <v>91804</v>
      </c>
    </row>
    <row r="802" spans="1:5" x14ac:dyDescent="0.25">
      <c r="A802" s="14" t="s">
        <v>332</v>
      </c>
      <c r="B802" s="14" t="s">
        <v>333</v>
      </c>
      <c r="C802" s="14" t="s">
        <v>37</v>
      </c>
      <c r="D802" s="14" t="s">
        <v>292</v>
      </c>
      <c r="E802" s="14">
        <v>68188</v>
      </c>
    </row>
    <row r="803" spans="1:5" x14ac:dyDescent="0.25">
      <c r="A803" s="14" t="s">
        <v>332</v>
      </c>
      <c r="B803" s="14" t="s">
        <v>333</v>
      </c>
      <c r="C803" s="14" t="s">
        <v>38</v>
      </c>
      <c r="D803" s="14" t="s">
        <v>293</v>
      </c>
      <c r="E803" s="14">
        <v>23616</v>
      </c>
    </row>
    <row r="804" spans="1:5" x14ac:dyDescent="0.25">
      <c r="A804" s="14" t="s">
        <v>332</v>
      </c>
      <c r="B804" s="14" t="s">
        <v>333</v>
      </c>
      <c r="C804" s="14" t="s">
        <v>294</v>
      </c>
      <c r="D804" s="14" t="s">
        <v>295</v>
      </c>
      <c r="E804" s="14">
        <v>22590</v>
      </c>
    </row>
    <row r="805" spans="1:5" x14ac:dyDescent="0.25">
      <c r="A805" s="14" t="s">
        <v>332</v>
      </c>
      <c r="B805" s="14" t="s">
        <v>333</v>
      </c>
      <c r="C805" s="14" t="s">
        <v>296</v>
      </c>
      <c r="D805" s="14" t="s">
        <v>297</v>
      </c>
      <c r="E805" s="14">
        <v>1508</v>
      </c>
    </row>
    <row r="806" spans="1:5" x14ac:dyDescent="0.25">
      <c r="A806" s="14" t="s">
        <v>332</v>
      </c>
      <c r="B806" s="14" t="s">
        <v>333</v>
      </c>
      <c r="C806" s="14" t="s">
        <v>298</v>
      </c>
      <c r="D806" s="14" t="s">
        <v>299</v>
      </c>
      <c r="E806" s="14">
        <v>21082</v>
      </c>
    </row>
    <row r="807" spans="1:5" x14ac:dyDescent="0.25">
      <c r="A807" s="14" t="s">
        <v>332</v>
      </c>
      <c r="B807" s="14" t="s">
        <v>333</v>
      </c>
      <c r="C807" s="14" t="s">
        <v>300</v>
      </c>
      <c r="D807" s="14" t="s">
        <v>301</v>
      </c>
      <c r="E807" s="14">
        <v>10445</v>
      </c>
    </row>
    <row r="808" spans="1:5" x14ac:dyDescent="0.25">
      <c r="A808" s="14" t="s">
        <v>332</v>
      </c>
      <c r="B808" s="14" t="s">
        <v>333</v>
      </c>
      <c r="C808" s="14" t="s">
        <v>302</v>
      </c>
      <c r="D808" s="14" t="s">
        <v>303</v>
      </c>
      <c r="E808" s="14">
        <v>8410</v>
      </c>
    </row>
    <row r="809" spans="1:5" x14ac:dyDescent="0.25">
      <c r="A809" s="14" t="s">
        <v>332</v>
      </c>
      <c r="B809" s="14" t="s">
        <v>333</v>
      </c>
      <c r="C809" s="14" t="s">
        <v>304</v>
      </c>
      <c r="D809" s="14" t="s">
        <v>305</v>
      </c>
      <c r="E809" s="14">
        <v>2035</v>
      </c>
    </row>
    <row r="810" spans="1:5" x14ac:dyDescent="0.25">
      <c r="A810" s="14" t="s">
        <v>332</v>
      </c>
      <c r="B810" s="14" t="s">
        <v>333</v>
      </c>
      <c r="C810" s="14" t="s">
        <v>306</v>
      </c>
      <c r="D810" s="14" t="s">
        <v>307</v>
      </c>
      <c r="E810" s="14">
        <v>424</v>
      </c>
    </row>
    <row r="811" spans="1:5" x14ac:dyDescent="0.25">
      <c r="A811" s="14" t="s">
        <v>332</v>
      </c>
      <c r="B811" s="14" t="s">
        <v>333</v>
      </c>
      <c r="C811" s="14" t="s">
        <v>308</v>
      </c>
      <c r="D811" s="14" t="s">
        <v>309</v>
      </c>
      <c r="E811" s="14">
        <v>1611</v>
      </c>
    </row>
    <row r="812" spans="1:5" x14ac:dyDescent="0.25">
      <c r="A812" s="14" t="s">
        <v>332</v>
      </c>
      <c r="B812" s="14" t="s">
        <v>333</v>
      </c>
      <c r="C812" s="14" t="s">
        <v>310</v>
      </c>
      <c r="D812" s="14" t="s">
        <v>311</v>
      </c>
      <c r="E812" s="14">
        <v>39571</v>
      </c>
    </row>
    <row r="813" spans="1:5" x14ac:dyDescent="0.25">
      <c r="A813" s="14" t="s">
        <v>332</v>
      </c>
      <c r="B813" s="14" t="s">
        <v>333</v>
      </c>
      <c r="C813" s="14" t="s">
        <v>41</v>
      </c>
      <c r="D813" s="14" t="s">
        <v>312</v>
      </c>
      <c r="E813" s="14">
        <v>35544</v>
      </c>
    </row>
    <row r="814" spans="1:5" x14ac:dyDescent="0.25">
      <c r="A814" s="14" t="s">
        <v>332</v>
      </c>
      <c r="B814" s="14" t="s">
        <v>333</v>
      </c>
      <c r="C814" s="14" t="s">
        <v>313</v>
      </c>
      <c r="D814" s="14" t="s">
        <v>314</v>
      </c>
      <c r="E814" s="14">
        <v>13086</v>
      </c>
    </row>
    <row r="815" spans="1:5" ht="15.75" x14ac:dyDescent="0.3">
      <c r="A815" s="99" t="s">
        <v>207</v>
      </c>
      <c r="B815" s="96"/>
      <c r="C815" s="96"/>
      <c r="D815" s="96"/>
      <c r="E815" s="96"/>
    </row>
    <row r="816" spans="1:5" x14ac:dyDescent="0.25">
      <c r="A816" s="95" t="s">
        <v>315</v>
      </c>
      <c r="B816" s="96"/>
      <c r="C816" s="96"/>
      <c r="D816" s="96"/>
      <c r="E816" s="96"/>
    </row>
    <row r="817" spans="1:5" x14ac:dyDescent="0.25">
      <c r="A817" s="95" t="s">
        <v>316</v>
      </c>
      <c r="B817" s="96"/>
      <c r="C817" s="96"/>
      <c r="D817" s="96"/>
      <c r="E817" s="96"/>
    </row>
    <row r="818" spans="1:5" x14ac:dyDescent="0.25">
      <c r="A818" s="95" t="s">
        <v>317</v>
      </c>
      <c r="B818" s="96"/>
      <c r="C818" s="96"/>
      <c r="D818" s="96"/>
      <c r="E818" s="96"/>
    </row>
    <row r="819" spans="1:5" x14ac:dyDescent="0.25">
      <c r="A819" s="95" t="s">
        <v>318</v>
      </c>
      <c r="B819" s="96"/>
      <c r="C819" s="96"/>
      <c r="D819" s="96"/>
      <c r="E819" s="96"/>
    </row>
    <row r="820" spans="1:5" x14ac:dyDescent="0.25">
      <c r="A820" s="95" t="s">
        <v>319</v>
      </c>
      <c r="B820" s="96"/>
      <c r="C820" s="96"/>
      <c r="D820" s="96"/>
      <c r="E820" s="96"/>
    </row>
    <row r="821" spans="1:5" x14ac:dyDescent="0.25">
      <c r="A821" s="95" t="s">
        <v>320</v>
      </c>
      <c r="B821" s="96"/>
      <c r="C821" s="96"/>
      <c r="D821" s="96"/>
      <c r="E821" s="96"/>
    </row>
    <row r="822" spans="1:5" x14ac:dyDescent="0.25">
      <c r="A822" s="95" t="s">
        <v>380</v>
      </c>
      <c r="B822" s="96"/>
      <c r="C822" s="96"/>
      <c r="D822" s="96"/>
      <c r="E822" s="96"/>
    </row>
    <row r="823" spans="1:5" x14ac:dyDescent="0.25">
      <c r="A823" s="95" t="s">
        <v>212</v>
      </c>
      <c r="B823" s="96"/>
      <c r="C823" s="96"/>
      <c r="D823" s="96"/>
      <c r="E823" s="96"/>
    </row>
    <row r="824" spans="1:5" x14ac:dyDescent="0.25">
      <c r="A824" s="95" t="s">
        <v>321</v>
      </c>
      <c r="B824" s="96"/>
      <c r="C824" s="96"/>
      <c r="D824" s="96"/>
      <c r="E824" s="96"/>
    </row>
    <row r="825" spans="1:5" x14ac:dyDescent="0.25">
      <c r="A825" s="14"/>
      <c r="B825" s="14"/>
      <c r="C825" s="14"/>
      <c r="D825" s="14"/>
      <c r="E825" s="14"/>
    </row>
    <row r="826" spans="1:5" x14ac:dyDescent="0.25">
      <c r="A826" s="14"/>
      <c r="B826" s="14"/>
      <c r="C826" s="14"/>
      <c r="D826" s="14"/>
      <c r="E826" s="14"/>
    </row>
    <row r="827" spans="1:5" x14ac:dyDescent="0.25">
      <c r="A827" s="14"/>
      <c r="B827" s="14"/>
      <c r="C827" s="14"/>
      <c r="D827" s="14"/>
      <c r="E827" s="14"/>
    </row>
    <row r="828" spans="1:5" x14ac:dyDescent="0.25">
      <c r="A828" s="14"/>
      <c r="B828" s="14"/>
      <c r="C828" s="14"/>
      <c r="D828" s="14"/>
      <c r="E828" s="14"/>
    </row>
    <row r="829" spans="1:5" x14ac:dyDescent="0.25">
      <c r="A829" s="14"/>
      <c r="B829" s="14"/>
      <c r="C829" s="14"/>
      <c r="D829" s="14"/>
      <c r="E829" s="14"/>
    </row>
    <row r="830" spans="1:5" ht="18" x14ac:dyDescent="0.25">
      <c r="A830" s="97" t="s">
        <v>256</v>
      </c>
      <c r="B830" s="97"/>
      <c r="C830" s="97"/>
      <c r="D830" s="97"/>
      <c r="E830" s="97"/>
    </row>
    <row r="831" spans="1:5" ht="16.5" x14ac:dyDescent="0.25">
      <c r="A831" s="98" t="s">
        <v>1</v>
      </c>
      <c r="B831" s="98"/>
      <c r="C831" s="98"/>
      <c r="D831" s="98"/>
      <c r="E831" s="98"/>
    </row>
    <row r="832" spans="1:5" x14ac:dyDescent="0.25">
      <c r="A832" s="96" t="s">
        <v>2</v>
      </c>
      <c r="B832" s="96"/>
      <c r="C832" s="96"/>
      <c r="D832" s="96"/>
      <c r="E832" s="96"/>
    </row>
    <row r="833" spans="1:5" x14ac:dyDescent="0.25">
      <c r="A833" s="96" t="s">
        <v>3</v>
      </c>
      <c r="B833" s="96"/>
      <c r="C833" s="96"/>
      <c r="D833" s="96"/>
      <c r="E833" s="96"/>
    </row>
    <row r="834" spans="1:5" x14ac:dyDescent="0.25">
      <c r="A834" s="14"/>
      <c r="B834" s="14"/>
      <c r="C834" s="14"/>
      <c r="D834" s="14"/>
      <c r="E834" s="14"/>
    </row>
    <row r="835" spans="1:5" x14ac:dyDescent="0.25">
      <c r="A835" s="2" t="s">
        <v>4</v>
      </c>
      <c r="B835" s="2" t="s">
        <v>5</v>
      </c>
      <c r="C835" s="2" t="s">
        <v>6</v>
      </c>
      <c r="D835" s="2" t="s">
        <v>7</v>
      </c>
      <c r="E835" s="2" t="s">
        <v>203</v>
      </c>
    </row>
    <row r="836" spans="1:5" x14ac:dyDescent="0.25">
      <c r="A836" s="14" t="s">
        <v>332</v>
      </c>
      <c r="B836" s="14" t="s">
        <v>333</v>
      </c>
      <c r="C836" s="14" t="s">
        <v>1</v>
      </c>
      <c r="D836" s="14" t="s">
        <v>257</v>
      </c>
      <c r="E836" s="14" t="s">
        <v>1</v>
      </c>
    </row>
    <row r="837" spans="1:5" x14ac:dyDescent="0.25">
      <c r="A837" s="14" t="s">
        <v>332</v>
      </c>
      <c r="B837" s="14" t="s">
        <v>333</v>
      </c>
      <c r="C837" s="14" t="s">
        <v>258</v>
      </c>
      <c r="D837" s="14" t="s">
        <v>259</v>
      </c>
      <c r="E837" s="14">
        <v>659259</v>
      </c>
    </row>
    <row r="838" spans="1:5" x14ac:dyDescent="0.25">
      <c r="A838" s="14" t="s">
        <v>332</v>
      </c>
      <c r="B838" s="14" t="s">
        <v>333</v>
      </c>
      <c r="C838" s="14" t="s">
        <v>1</v>
      </c>
      <c r="D838" s="14" t="s">
        <v>260</v>
      </c>
      <c r="E838" s="14" t="s">
        <v>1</v>
      </c>
    </row>
    <row r="839" spans="1:5" x14ac:dyDescent="0.25">
      <c r="A839" s="14" t="s">
        <v>332</v>
      </c>
      <c r="B839" s="14" t="s">
        <v>333</v>
      </c>
      <c r="C839" s="14" t="s">
        <v>261</v>
      </c>
      <c r="D839" s="14" t="s">
        <v>262</v>
      </c>
      <c r="E839" s="14">
        <v>354145</v>
      </c>
    </row>
    <row r="840" spans="1:5" x14ac:dyDescent="0.25">
      <c r="A840" s="14" t="s">
        <v>332</v>
      </c>
      <c r="B840" s="14" t="s">
        <v>333</v>
      </c>
      <c r="C840" s="14" t="s">
        <v>263</v>
      </c>
      <c r="D840" s="14" t="s">
        <v>264</v>
      </c>
      <c r="E840" s="14">
        <v>219037</v>
      </c>
    </row>
    <row r="841" spans="1:5" x14ac:dyDescent="0.25">
      <c r="A841" s="14" t="s">
        <v>332</v>
      </c>
      <c r="B841" s="14" t="s">
        <v>333</v>
      </c>
      <c r="C841" s="14" t="s">
        <v>265</v>
      </c>
      <c r="D841" s="14" t="s">
        <v>235</v>
      </c>
      <c r="E841" s="14">
        <v>31766</v>
      </c>
    </row>
    <row r="842" spans="1:5" x14ac:dyDescent="0.25">
      <c r="A842" s="14" t="s">
        <v>332</v>
      </c>
      <c r="B842" s="14" t="s">
        <v>333</v>
      </c>
      <c r="C842" s="14" t="s">
        <v>266</v>
      </c>
      <c r="D842" s="14" t="s">
        <v>240</v>
      </c>
      <c r="E842" s="14">
        <v>7917</v>
      </c>
    </row>
    <row r="843" spans="1:5" x14ac:dyDescent="0.25">
      <c r="A843" s="14" t="s">
        <v>332</v>
      </c>
      <c r="B843" s="14" t="s">
        <v>333</v>
      </c>
      <c r="C843" s="14" t="s">
        <v>267</v>
      </c>
      <c r="D843" s="14" t="s">
        <v>268</v>
      </c>
      <c r="E843" s="14">
        <v>179354</v>
      </c>
    </row>
    <row r="844" spans="1:5" x14ac:dyDescent="0.25">
      <c r="A844" s="14" t="s">
        <v>332</v>
      </c>
      <c r="B844" s="14" t="s">
        <v>333</v>
      </c>
      <c r="C844" s="14" t="s">
        <v>29</v>
      </c>
      <c r="D844" s="14" t="s">
        <v>269</v>
      </c>
      <c r="E844" s="14">
        <v>86077</v>
      </c>
    </row>
    <row r="845" spans="1:5" x14ac:dyDescent="0.25">
      <c r="A845" s="14" t="s">
        <v>332</v>
      </c>
      <c r="B845" s="14" t="s">
        <v>333</v>
      </c>
      <c r="C845" s="14" t="s">
        <v>31</v>
      </c>
      <c r="D845" s="14" t="s">
        <v>270</v>
      </c>
      <c r="E845" s="14">
        <v>27509</v>
      </c>
    </row>
    <row r="846" spans="1:5" x14ac:dyDescent="0.25">
      <c r="A846" s="14" t="s">
        <v>332</v>
      </c>
      <c r="B846" s="14" t="s">
        <v>333</v>
      </c>
      <c r="C846" s="14" t="s">
        <v>1</v>
      </c>
      <c r="D846" s="14" t="s">
        <v>271</v>
      </c>
      <c r="E846" s="14" t="s">
        <v>1</v>
      </c>
    </row>
    <row r="847" spans="1:5" x14ac:dyDescent="0.25">
      <c r="A847" s="14" t="s">
        <v>332</v>
      </c>
      <c r="B847" s="14" t="s">
        <v>333</v>
      </c>
      <c r="C847" s="14" t="s">
        <v>272</v>
      </c>
      <c r="D847" s="14" t="s">
        <v>273</v>
      </c>
      <c r="E847" s="14">
        <v>23965</v>
      </c>
    </row>
    <row r="848" spans="1:5" x14ac:dyDescent="0.25">
      <c r="A848" s="14" t="s">
        <v>332</v>
      </c>
      <c r="B848" s="14" t="s">
        <v>333</v>
      </c>
      <c r="C848" s="14" t="s">
        <v>274</v>
      </c>
      <c r="D848" s="14" t="s">
        <v>275</v>
      </c>
      <c r="E848" s="14">
        <v>12874</v>
      </c>
    </row>
    <row r="849" spans="1:5" x14ac:dyDescent="0.25">
      <c r="A849" s="14" t="s">
        <v>332</v>
      </c>
      <c r="B849" s="14" t="s">
        <v>333</v>
      </c>
      <c r="C849" s="14" t="s">
        <v>276</v>
      </c>
      <c r="D849" s="14" t="s">
        <v>277</v>
      </c>
      <c r="E849" s="14">
        <v>7962</v>
      </c>
    </row>
    <row r="850" spans="1:5" x14ac:dyDescent="0.25">
      <c r="A850" s="14" t="s">
        <v>332</v>
      </c>
      <c r="B850" s="14" t="s">
        <v>333</v>
      </c>
      <c r="C850" s="14" t="s">
        <v>278</v>
      </c>
      <c r="D850" s="14" t="s">
        <v>279</v>
      </c>
      <c r="E850" s="14">
        <v>1155</v>
      </c>
    </row>
    <row r="851" spans="1:5" x14ac:dyDescent="0.25">
      <c r="A851" s="14" t="s">
        <v>332</v>
      </c>
      <c r="B851" s="14" t="s">
        <v>333</v>
      </c>
      <c r="C851" s="14" t="s">
        <v>280</v>
      </c>
      <c r="D851" s="14" t="s">
        <v>281</v>
      </c>
      <c r="E851" s="14">
        <v>288</v>
      </c>
    </row>
    <row r="852" spans="1:5" x14ac:dyDescent="0.25">
      <c r="A852" s="14" t="s">
        <v>332</v>
      </c>
      <c r="B852" s="14" t="s">
        <v>333</v>
      </c>
      <c r="C852" s="14" t="s">
        <v>282</v>
      </c>
      <c r="D852" s="14" t="s">
        <v>283</v>
      </c>
      <c r="E852" s="14">
        <v>6520</v>
      </c>
    </row>
    <row r="853" spans="1:5" x14ac:dyDescent="0.25">
      <c r="A853" s="14" t="s">
        <v>332</v>
      </c>
      <c r="B853" s="14" t="s">
        <v>333</v>
      </c>
      <c r="C853" s="14" t="s">
        <v>284</v>
      </c>
      <c r="D853" s="14" t="s">
        <v>285</v>
      </c>
      <c r="E853" s="14">
        <v>3129</v>
      </c>
    </row>
    <row r="854" spans="1:5" x14ac:dyDescent="0.25">
      <c r="A854" s="14" t="s">
        <v>332</v>
      </c>
      <c r="B854" s="14" t="s">
        <v>333</v>
      </c>
      <c r="C854" s="14" t="s">
        <v>1</v>
      </c>
      <c r="D854" s="14" t="s">
        <v>286</v>
      </c>
      <c r="E854" s="14" t="s">
        <v>1</v>
      </c>
    </row>
    <row r="855" spans="1:5" x14ac:dyDescent="0.25">
      <c r="A855" s="14" t="s">
        <v>332</v>
      </c>
      <c r="B855" s="14" t="s">
        <v>333</v>
      </c>
      <c r="C855" s="14" t="s">
        <v>287</v>
      </c>
      <c r="D855" s="14" t="s">
        <v>288</v>
      </c>
      <c r="E855" s="14">
        <v>395305</v>
      </c>
    </row>
    <row r="856" spans="1:5" x14ac:dyDescent="0.25">
      <c r="A856" s="14" t="s">
        <v>332</v>
      </c>
      <c r="B856" s="14" t="s">
        <v>333</v>
      </c>
      <c r="C856" s="14" t="s">
        <v>289</v>
      </c>
      <c r="D856" s="14" t="s">
        <v>290</v>
      </c>
      <c r="E856" s="14">
        <v>286160</v>
      </c>
    </row>
    <row r="857" spans="1:5" x14ac:dyDescent="0.25">
      <c r="A857" s="14" t="s">
        <v>332</v>
      </c>
      <c r="B857" s="14" t="s">
        <v>333</v>
      </c>
      <c r="C857" s="14" t="s">
        <v>36</v>
      </c>
      <c r="D857" s="14" t="s">
        <v>291</v>
      </c>
      <c r="E857" s="14">
        <v>86006</v>
      </c>
    </row>
    <row r="858" spans="1:5" x14ac:dyDescent="0.25">
      <c r="A858" s="14" t="s">
        <v>332</v>
      </c>
      <c r="B858" s="14" t="s">
        <v>333</v>
      </c>
      <c r="C858" s="14" t="s">
        <v>37</v>
      </c>
      <c r="D858" s="14" t="s">
        <v>292</v>
      </c>
      <c r="E858" s="14">
        <v>63325</v>
      </c>
    </row>
    <row r="859" spans="1:5" x14ac:dyDescent="0.25">
      <c r="A859" s="14" t="s">
        <v>332</v>
      </c>
      <c r="B859" s="14" t="s">
        <v>333</v>
      </c>
      <c r="C859" s="14" t="s">
        <v>38</v>
      </c>
      <c r="D859" s="14" t="s">
        <v>293</v>
      </c>
      <c r="E859" s="14">
        <v>22681</v>
      </c>
    </row>
    <row r="860" spans="1:5" x14ac:dyDescent="0.25">
      <c r="A860" s="14" t="s">
        <v>332</v>
      </c>
      <c r="B860" s="14" t="s">
        <v>333</v>
      </c>
      <c r="C860" s="14" t="s">
        <v>294</v>
      </c>
      <c r="D860" s="14" t="s">
        <v>295</v>
      </c>
      <c r="E860" s="14">
        <v>23139</v>
      </c>
    </row>
    <row r="861" spans="1:5" x14ac:dyDescent="0.25">
      <c r="A861" s="14" t="s">
        <v>332</v>
      </c>
      <c r="B861" s="14" t="s">
        <v>333</v>
      </c>
      <c r="C861" s="14" t="s">
        <v>296</v>
      </c>
      <c r="D861" s="14" t="s">
        <v>297</v>
      </c>
      <c r="E861" s="14">
        <v>1877</v>
      </c>
    </row>
    <row r="862" spans="1:5" x14ac:dyDescent="0.25">
      <c r="A862" s="14" t="s">
        <v>332</v>
      </c>
      <c r="B862" s="14" t="s">
        <v>333</v>
      </c>
      <c r="C862" s="14" t="s">
        <v>298</v>
      </c>
      <c r="D862" s="14" t="s">
        <v>299</v>
      </c>
      <c r="E862" s="14">
        <v>21262</v>
      </c>
    </row>
    <row r="863" spans="1:5" x14ac:dyDescent="0.25">
      <c r="A863" s="14" t="s">
        <v>332</v>
      </c>
      <c r="B863" s="14" t="s">
        <v>333</v>
      </c>
      <c r="C863" s="14" t="s">
        <v>300</v>
      </c>
      <c r="D863" s="14" t="s">
        <v>301</v>
      </c>
      <c r="E863" s="14">
        <v>10190</v>
      </c>
    </row>
    <row r="864" spans="1:5" x14ac:dyDescent="0.25">
      <c r="A864" s="14" t="s">
        <v>332</v>
      </c>
      <c r="B864" s="14" t="s">
        <v>333</v>
      </c>
      <c r="C864" s="14" t="s">
        <v>302</v>
      </c>
      <c r="D864" s="14" t="s">
        <v>303</v>
      </c>
      <c r="E864" s="14">
        <v>8219</v>
      </c>
    </row>
    <row r="865" spans="1:5" x14ac:dyDescent="0.25">
      <c r="A865" s="14" t="s">
        <v>332</v>
      </c>
      <c r="B865" s="14" t="s">
        <v>333</v>
      </c>
      <c r="C865" s="14" t="s">
        <v>304</v>
      </c>
      <c r="D865" s="14" t="s">
        <v>305</v>
      </c>
      <c r="E865" s="14">
        <v>1971</v>
      </c>
    </row>
    <row r="866" spans="1:5" x14ac:dyDescent="0.25">
      <c r="A866" s="14" t="s">
        <v>332</v>
      </c>
      <c r="B866" s="14" t="s">
        <v>333</v>
      </c>
      <c r="C866" s="14" t="s">
        <v>306</v>
      </c>
      <c r="D866" s="14" t="s">
        <v>307</v>
      </c>
      <c r="E866" s="14">
        <v>393</v>
      </c>
    </row>
    <row r="867" spans="1:5" x14ac:dyDescent="0.25">
      <c r="A867" s="14" t="s">
        <v>332</v>
      </c>
      <c r="B867" s="14" t="s">
        <v>333</v>
      </c>
      <c r="C867" s="14" t="s">
        <v>308</v>
      </c>
      <c r="D867" s="14" t="s">
        <v>309</v>
      </c>
      <c r="E867" s="14">
        <v>1578</v>
      </c>
    </row>
    <row r="868" spans="1:5" x14ac:dyDescent="0.25">
      <c r="A868" s="14" t="s">
        <v>332</v>
      </c>
      <c r="B868" s="14" t="s">
        <v>333</v>
      </c>
      <c r="C868" s="14" t="s">
        <v>310</v>
      </c>
      <c r="D868" s="14" t="s">
        <v>311</v>
      </c>
      <c r="E868" s="14">
        <v>38793</v>
      </c>
    </row>
    <row r="869" spans="1:5" x14ac:dyDescent="0.25">
      <c r="A869" s="14" t="s">
        <v>332</v>
      </c>
      <c r="B869" s="14" t="s">
        <v>333</v>
      </c>
      <c r="C869" s="14" t="s">
        <v>41</v>
      </c>
      <c r="D869" s="14" t="s">
        <v>312</v>
      </c>
      <c r="E869" s="14">
        <v>34817</v>
      </c>
    </row>
    <row r="870" spans="1:5" x14ac:dyDescent="0.25">
      <c r="A870" s="14" t="s">
        <v>332</v>
      </c>
      <c r="B870" s="14" t="s">
        <v>333</v>
      </c>
      <c r="C870" s="14" t="s">
        <v>313</v>
      </c>
      <c r="D870" s="14" t="s">
        <v>314</v>
      </c>
      <c r="E870" s="14">
        <v>13474</v>
      </c>
    </row>
    <row r="871" spans="1:5" ht="19.5" x14ac:dyDescent="0.3">
      <c r="A871" s="99" t="s">
        <v>207</v>
      </c>
      <c r="B871" s="99"/>
      <c r="C871" s="99"/>
      <c r="D871" s="99"/>
      <c r="E871" s="99"/>
    </row>
    <row r="872" spans="1:5" x14ac:dyDescent="0.25">
      <c r="A872" s="95" t="s">
        <v>315</v>
      </c>
      <c r="B872" s="95"/>
      <c r="C872" s="95"/>
      <c r="D872" s="95"/>
      <c r="E872" s="95"/>
    </row>
    <row r="873" spans="1:5" x14ac:dyDescent="0.25">
      <c r="A873" s="95" t="s">
        <v>316</v>
      </c>
      <c r="B873" s="95"/>
      <c r="C873" s="95"/>
      <c r="D873" s="95"/>
      <c r="E873" s="95"/>
    </row>
    <row r="874" spans="1:5" x14ac:dyDescent="0.25">
      <c r="A874" s="95" t="s">
        <v>317</v>
      </c>
      <c r="B874" s="95"/>
      <c r="C874" s="95"/>
      <c r="D874" s="95"/>
      <c r="E874" s="95"/>
    </row>
    <row r="875" spans="1:5" x14ac:dyDescent="0.25">
      <c r="A875" s="95" t="s">
        <v>318</v>
      </c>
      <c r="B875" s="95"/>
      <c r="C875" s="95"/>
      <c r="D875" s="95"/>
      <c r="E875" s="95"/>
    </row>
    <row r="876" spans="1:5" x14ac:dyDescent="0.25">
      <c r="A876" s="95" t="s">
        <v>319</v>
      </c>
      <c r="B876" s="95"/>
      <c r="C876" s="95"/>
      <c r="D876" s="95"/>
      <c r="E876" s="95"/>
    </row>
    <row r="877" spans="1:5" x14ac:dyDescent="0.25">
      <c r="A877" s="95" t="s">
        <v>320</v>
      </c>
      <c r="B877" s="95"/>
      <c r="C877" s="95"/>
      <c r="D877" s="95"/>
      <c r="E877" s="95"/>
    </row>
    <row r="878" spans="1:5" x14ac:dyDescent="0.25">
      <c r="A878" s="95" t="s">
        <v>380</v>
      </c>
      <c r="B878" s="95"/>
      <c r="C878" s="95"/>
      <c r="D878" s="95"/>
      <c r="E878" s="95"/>
    </row>
    <row r="879" spans="1:5" x14ac:dyDescent="0.25">
      <c r="A879" s="95" t="s">
        <v>212</v>
      </c>
      <c r="B879" s="95"/>
      <c r="C879" s="95"/>
      <c r="D879" s="95"/>
      <c r="E879" s="95"/>
    </row>
    <row r="880" spans="1:5" x14ac:dyDescent="0.25">
      <c r="A880" s="95" t="s">
        <v>321</v>
      </c>
      <c r="B880" s="95"/>
      <c r="C880" s="95"/>
      <c r="D880" s="95"/>
      <c r="E880" s="95"/>
    </row>
    <row r="881" spans="1:5" x14ac:dyDescent="0.25">
      <c r="A881" s="14"/>
      <c r="B881" s="14"/>
      <c r="C881" s="14"/>
      <c r="D881" s="14"/>
      <c r="E881" s="14"/>
    </row>
    <row r="882" spans="1:5" x14ac:dyDescent="0.25">
      <c r="A882" s="14"/>
      <c r="B882" s="14"/>
      <c r="C882" s="14"/>
      <c r="D882" s="14"/>
      <c r="E882" s="14"/>
    </row>
    <row r="883" spans="1:5" x14ac:dyDescent="0.25">
      <c r="A883" s="14"/>
      <c r="B883" s="14"/>
      <c r="C883" s="14"/>
      <c r="D883" s="14"/>
      <c r="E883" s="14"/>
    </row>
    <row r="884" spans="1:5" x14ac:dyDescent="0.25">
      <c r="A884" s="14"/>
      <c r="B884" s="14"/>
      <c r="C884" s="14"/>
      <c r="D884" s="14"/>
      <c r="E884" s="14"/>
    </row>
    <row r="885" spans="1:5" x14ac:dyDescent="0.25">
      <c r="A885" s="14"/>
      <c r="B885" s="14"/>
      <c r="C885" s="14"/>
      <c r="D885" s="14"/>
      <c r="E885" s="14"/>
    </row>
    <row r="886" spans="1:5" x14ac:dyDescent="0.25">
      <c r="C886"/>
    </row>
    <row r="887" spans="1:5" x14ac:dyDescent="0.25">
      <c r="C887"/>
    </row>
    <row r="888" spans="1:5" x14ac:dyDescent="0.25">
      <c r="C888"/>
    </row>
    <row r="889" spans="1:5" x14ac:dyDescent="0.25">
      <c r="C889"/>
    </row>
    <row r="890" spans="1:5" x14ac:dyDescent="0.25">
      <c r="C890"/>
    </row>
    <row r="891" spans="1:5" ht="18" x14ac:dyDescent="0.25">
      <c r="A891" s="97" t="s">
        <v>256</v>
      </c>
      <c r="B891" s="97"/>
      <c r="C891" s="97"/>
      <c r="D891" s="97"/>
      <c r="E891" s="97"/>
    </row>
    <row r="892" spans="1:5" ht="16.5" x14ac:dyDescent="0.25">
      <c r="A892" s="98" t="s">
        <v>1</v>
      </c>
      <c r="B892" s="98"/>
      <c r="C892" s="98"/>
      <c r="D892" s="98"/>
      <c r="E892" s="98"/>
    </row>
    <row r="893" spans="1:5" x14ac:dyDescent="0.25">
      <c r="A893" s="96" t="s">
        <v>2</v>
      </c>
      <c r="B893" s="96"/>
      <c r="C893" s="96"/>
      <c r="D893" s="96"/>
      <c r="E893" s="96"/>
    </row>
    <row r="894" spans="1:5" x14ac:dyDescent="0.25">
      <c r="A894" s="96" t="s">
        <v>3</v>
      </c>
      <c r="B894" s="96"/>
      <c r="C894" s="96"/>
      <c r="D894" s="96"/>
      <c r="E894" s="96"/>
    </row>
    <row r="895" spans="1:5" x14ac:dyDescent="0.25">
      <c r="A895" s="14"/>
      <c r="B895" s="14"/>
      <c r="C895" s="14"/>
      <c r="D895" s="14"/>
      <c r="E895" s="14"/>
    </row>
    <row r="896" spans="1:5" x14ac:dyDescent="0.25">
      <c r="A896" s="2" t="s">
        <v>4</v>
      </c>
      <c r="B896" s="2" t="s">
        <v>5</v>
      </c>
      <c r="C896" s="2" t="s">
        <v>6</v>
      </c>
      <c r="D896" s="2" t="s">
        <v>7</v>
      </c>
      <c r="E896" s="2" t="s">
        <v>201</v>
      </c>
    </row>
    <row r="897" spans="1:5" x14ac:dyDescent="0.25">
      <c r="A897" s="14" t="s">
        <v>332</v>
      </c>
      <c r="B897" s="14" t="s">
        <v>333</v>
      </c>
      <c r="C897" s="14" t="s">
        <v>1</v>
      </c>
      <c r="D897" s="14" t="s">
        <v>257</v>
      </c>
      <c r="E897" s="14" t="s">
        <v>1</v>
      </c>
    </row>
    <row r="898" spans="1:5" x14ac:dyDescent="0.25">
      <c r="A898" s="14" t="s">
        <v>332</v>
      </c>
      <c r="B898" s="14" t="s">
        <v>333</v>
      </c>
      <c r="C898" s="14" t="s">
        <v>258</v>
      </c>
      <c r="D898" s="14" t="s">
        <v>259</v>
      </c>
      <c r="E898" s="14">
        <v>639857</v>
      </c>
    </row>
    <row r="899" spans="1:5" x14ac:dyDescent="0.25">
      <c r="A899" s="14" t="s">
        <v>332</v>
      </c>
      <c r="B899" s="14" t="s">
        <v>333</v>
      </c>
      <c r="C899" s="14" t="s">
        <v>1</v>
      </c>
      <c r="D899" s="14" t="s">
        <v>260</v>
      </c>
      <c r="E899" s="14" t="s">
        <v>1</v>
      </c>
    </row>
    <row r="900" spans="1:5" x14ac:dyDescent="0.25">
      <c r="A900" s="14" t="s">
        <v>332</v>
      </c>
      <c r="B900" s="14" t="s">
        <v>333</v>
      </c>
      <c r="C900" s="14" t="s">
        <v>261</v>
      </c>
      <c r="D900" s="14" t="s">
        <v>262</v>
      </c>
      <c r="E900" s="14">
        <v>344496</v>
      </c>
    </row>
    <row r="901" spans="1:5" x14ac:dyDescent="0.25">
      <c r="A901" s="14" t="s">
        <v>332</v>
      </c>
      <c r="B901" s="14" t="s">
        <v>333</v>
      </c>
      <c r="C901" s="14" t="s">
        <v>263</v>
      </c>
      <c r="D901" s="14" t="s">
        <v>264</v>
      </c>
      <c r="E901" s="14">
        <v>216995</v>
      </c>
    </row>
    <row r="902" spans="1:5" x14ac:dyDescent="0.25">
      <c r="A902" s="14" t="s">
        <v>332</v>
      </c>
      <c r="B902" s="14" t="s">
        <v>333</v>
      </c>
      <c r="C902" s="14" t="s">
        <v>265</v>
      </c>
      <c r="D902" s="14" t="s">
        <v>235</v>
      </c>
      <c r="E902" s="14">
        <v>31366</v>
      </c>
    </row>
    <row r="903" spans="1:5" x14ac:dyDescent="0.25">
      <c r="A903" s="14" t="s">
        <v>332</v>
      </c>
      <c r="B903" s="14" t="s">
        <v>333</v>
      </c>
      <c r="C903" s="14" t="s">
        <v>266</v>
      </c>
      <c r="D903" s="14" t="s">
        <v>240</v>
      </c>
      <c r="E903" s="14">
        <v>9285</v>
      </c>
    </row>
    <row r="904" spans="1:5" x14ac:dyDescent="0.25">
      <c r="A904" s="14" t="s">
        <v>332</v>
      </c>
      <c r="B904" s="14" t="s">
        <v>333</v>
      </c>
      <c r="C904" s="14" t="s">
        <v>267</v>
      </c>
      <c r="D904" s="14" t="s">
        <v>268</v>
      </c>
      <c r="E904" s="14">
        <v>176344</v>
      </c>
    </row>
    <row r="905" spans="1:5" x14ac:dyDescent="0.25">
      <c r="A905" s="14" t="s">
        <v>332</v>
      </c>
      <c r="B905" s="14" t="s">
        <v>333</v>
      </c>
      <c r="C905" s="14" t="s">
        <v>29</v>
      </c>
      <c r="D905" s="14" t="s">
        <v>269</v>
      </c>
      <c r="E905" s="14">
        <v>78366</v>
      </c>
    </row>
    <row r="906" spans="1:5" x14ac:dyDescent="0.25">
      <c r="A906" s="14" t="s">
        <v>332</v>
      </c>
      <c r="B906" s="14" t="s">
        <v>333</v>
      </c>
      <c r="C906" s="14" t="s">
        <v>31</v>
      </c>
      <c r="D906" s="14" t="s">
        <v>270</v>
      </c>
      <c r="E906" s="14">
        <v>27303</v>
      </c>
    </row>
    <row r="907" spans="1:5" x14ac:dyDescent="0.25">
      <c r="A907" s="14" t="s">
        <v>332</v>
      </c>
      <c r="B907" s="14" t="s">
        <v>333</v>
      </c>
      <c r="C907" s="14" t="s">
        <v>1</v>
      </c>
      <c r="D907" s="14" t="s">
        <v>271</v>
      </c>
      <c r="E907" s="14" t="s">
        <v>1</v>
      </c>
    </row>
    <row r="908" spans="1:5" x14ac:dyDescent="0.25">
      <c r="A908" s="14" t="s">
        <v>332</v>
      </c>
      <c r="B908" s="14" t="s">
        <v>333</v>
      </c>
      <c r="C908" s="14" t="s">
        <v>272</v>
      </c>
      <c r="D908" s="14" t="s">
        <v>273</v>
      </c>
      <c r="E908" s="14">
        <v>23435</v>
      </c>
    </row>
    <row r="909" spans="1:5" x14ac:dyDescent="0.25">
      <c r="A909" s="14" t="s">
        <v>332</v>
      </c>
      <c r="B909" s="14" t="s">
        <v>333</v>
      </c>
      <c r="C909" s="14" t="s">
        <v>274</v>
      </c>
      <c r="D909" s="14" t="s">
        <v>275</v>
      </c>
      <c r="E909" s="14">
        <v>12618</v>
      </c>
    </row>
    <row r="910" spans="1:5" x14ac:dyDescent="0.25">
      <c r="A910" s="14" t="s">
        <v>332</v>
      </c>
      <c r="B910" s="14" t="s">
        <v>333</v>
      </c>
      <c r="C910" s="14" t="s">
        <v>276</v>
      </c>
      <c r="D910" s="14" t="s">
        <v>277</v>
      </c>
      <c r="E910" s="14">
        <v>7948</v>
      </c>
    </row>
    <row r="911" spans="1:5" x14ac:dyDescent="0.25">
      <c r="A911" s="14" t="s">
        <v>332</v>
      </c>
      <c r="B911" s="14" t="s">
        <v>333</v>
      </c>
      <c r="C911" s="14" t="s">
        <v>278</v>
      </c>
      <c r="D911" s="14" t="s">
        <v>279</v>
      </c>
      <c r="E911" s="14">
        <v>1149</v>
      </c>
    </row>
    <row r="912" spans="1:5" x14ac:dyDescent="0.25">
      <c r="A912" s="14" t="s">
        <v>332</v>
      </c>
      <c r="B912" s="14" t="s">
        <v>333</v>
      </c>
      <c r="C912" s="14" t="s">
        <v>280</v>
      </c>
      <c r="D912" s="14" t="s">
        <v>281</v>
      </c>
      <c r="E912" s="14">
        <v>340</v>
      </c>
    </row>
    <row r="913" spans="1:5" x14ac:dyDescent="0.25">
      <c r="A913" s="14" t="s">
        <v>332</v>
      </c>
      <c r="B913" s="14" t="s">
        <v>333</v>
      </c>
      <c r="C913" s="14" t="s">
        <v>282</v>
      </c>
      <c r="D913" s="14" t="s">
        <v>283</v>
      </c>
      <c r="E913" s="14">
        <v>6459</v>
      </c>
    </row>
    <row r="914" spans="1:5" x14ac:dyDescent="0.25">
      <c r="A914" s="14" t="s">
        <v>332</v>
      </c>
      <c r="B914" s="14" t="s">
        <v>333</v>
      </c>
      <c r="C914" s="14" t="s">
        <v>284</v>
      </c>
      <c r="D914" s="14" t="s">
        <v>285</v>
      </c>
      <c r="E914" s="14">
        <v>2870</v>
      </c>
    </row>
    <row r="915" spans="1:5" x14ac:dyDescent="0.25">
      <c r="A915" s="14" t="s">
        <v>332</v>
      </c>
      <c r="B915" s="14" t="s">
        <v>333</v>
      </c>
      <c r="C915" s="14" t="s">
        <v>1</v>
      </c>
      <c r="D915" s="14" t="s">
        <v>286</v>
      </c>
      <c r="E915" s="14" t="s">
        <v>1</v>
      </c>
    </row>
    <row r="916" spans="1:5" x14ac:dyDescent="0.25">
      <c r="A916" s="14" t="s">
        <v>332</v>
      </c>
      <c r="B916" s="14" t="s">
        <v>333</v>
      </c>
      <c r="C916" s="14" t="s">
        <v>287</v>
      </c>
      <c r="D916" s="14" t="s">
        <v>288</v>
      </c>
      <c r="E916" s="14">
        <v>383903</v>
      </c>
    </row>
    <row r="917" spans="1:5" x14ac:dyDescent="0.25">
      <c r="A917" s="14" t="s">
        <v>332</v>
      </c>
      <c r="B917" s="14" t="s">
        <v>333</v>
      </c>
      <c r="C917" s="14" t="s">
        <v>289</v>
      </c>
      <c r="D917" s="14" t="s">
        <v>290</v>
      </c>
      <c r="E917" s="14">
        <v>281886</v>
      </c>
    </row>
    <row r="918" spans="1:5" x14ac:dyDescent="0.25">
      <c r="A918" s="14" t="s">
        <v>332</v>
      </c>
      <c r="B918" s="14" t="s">
        <v>333</v>
      </c>
      <c r="C918" s="14" t="s">
        <v>36</v>
      </c>
      <c r="D918" s="14" t="s">
        <v>291</v>
      </c>
      <c r="E918" s="14">
        <v>81301</v>
      </c>
    </row>
    <row r="919" spans="1:5" x14ac:dyDescent="0.25">
      <c r="A919" s="14" t="s">
        <v>332</v>
      </c>
      <c r="B919" s="14" t="s">
        <v>333</v>
      </c>
      <c r="C919" s="14" t="s">
        <v>37</v>
      </c>
      <c r="D919" s="14" t="s">
        <v>292</v>
      </c>
      <c r="E919" s="14">
        <v>59297</v>
      </c>
    </row>
    <row r="920" spans="1:5" x14ac:dyDescent="0.25">
      <c r="A920" s="14" t="s">
        <v>332</v>
      </c>
      <c r="B920" s="14" t="s">
        <v>333</v>
      </c>
      <c r="C920" s="14" t="s">
        <v>38</v>
      </c>
      <c r="D920" s="14" t="s">
        <v>293</v>
      </c>
      <c r="E920" s="14">
        <v>22004</v>
      </c>
    </row>
    <row r="921" spans="1:5" x14ac:dyDescent="0.25">
      <c r="A921" s="14" t="s">
        <v>332</v>
      </c>
      <c r="B921" s="14" t="s">
        <v>333</v>
      </c>
      <c r="C921" s="14" t="s">
        <v>294</v>
      </c>
      <c r="D921" s="14" t="s">
        <v>295</v>
      </c>
      <c r="E921" s="14">
        <v>20716</v>
      </c>
    </row>
    <row r="922" spans="1:5" x14ac:dyDescent="0.25">
      <c r="A922" s="14" t="s">
        <v>332</v>
      </c>
      <c r="B922" s="14" t="s">
        <v>333</v>
      </c>
      <c r="C922" s="14" t="s">
        <v>296</v>
      </c>
      <c r="D922" s="14" t="s">
        <v>297</v>
      </c>
      <c r="E922" s="14">
        <v>225</v>
      </c>
    </row>
    <row r="923" spans="1:5" x14ac:dyDescent="0.25">
      <c r="A923" s="14" t="s">
        <v>332</v>
      </c>
      <c r="B923" s="14" t="s">
        <v>333</v>
      </c>
      <c r="C923" s="14" t="s">
        <v>298</v>
      </c>
      <c r="D923" s="14" t="s">
        <v>299</v>
      </c>
      <c r="E923" s="14">
        <v>20491</v>
      </c>
    </row>
    <row r="924" spans="1:5" x14ac:dyDescent="0.25">
      <c r="A924" s="14" t="s">
        <v>332</v>
      </c>
      <c r="B924" s="14" t="s">
        <v>333</v>
      </c>
      <c r="C924" s="14" t="s">
        <v>300</v>
      </c>
      <c r="D924" s="14" t="s">
        <v>301</v>
      </c>
      <c r="E924" s="14">
        <v>10077</v>
      </c>
    </row>
    <row r="925" spans="1:5" x14ac:dyDescent="0.25">
      <c r="A925" s="14" t="s">
        <v>332</v>
      </c>
      <c r="B925" s="14" t="s">
        <v>333</v>
      </c>
      <c r="C925" s="14" t="s">
        <v>302</v>
      </c>
      <c r="D925" s="14" t="s">
        <v>303</v>
      </c>
      <c r="E925" s="14">
        <v>8308</v>
      </c>
    </row>
    <row r="926" spans="1:5" x14ac:dyDescent="0.25">
      <c r="A926" s="14" t="s">
        <v>332</v>
      </c>
      <c r="B926" s="14" t="s">
        <v>333</v>
      </c>
      <c r="C926" s="14" t="s">
        <v>304</v>
      </c>
      <c r="D926" s="14" t="s">
        <v>305</v>
      </c>
      <c r="E926" s="14">
        <v>1769</v>
      </c>
    </row>
    <row r="927" spans="1:5" x14ac:dyDescent="0.25">
      <c r="A927" s="14" t="s">
        <v>332</v>
      </c>
      <c r="B927" s="14" t="s">
        <v>333</v>
      </c>
      <c r="C927" s="14" t="s">
        <v>306</v>
      </c>
      <c r="D927" s="14" t="s">
        <v>307</v>
      </c>
      <c r="E927" s="14">
        <v>344</v>
      </c>
    </row>
    <row r="928" spans="1:5" x14ac:dyDescent="0.25">
      <c r="A928" s="14" t="s">
        <v>332</v>
      </c>
      <c r="B928" s="14" t="s">
        <v>333</v>
      </c>
      <c r="C928" s="14" t="s">
        <v>308</v>
      </c>
      <c r="D928" s="14" t="s">
        <v>309</v>
      </c>
      <c r="E928" s="14">
        <v>1425</v>
      </c>
    </row>
    <row r="929" spans="1:5" x14ac:dyDescent="0.25">
      <c r="A929" s="14" t="s">
        <v>332</v>
      </c>
      <c r="B929" s="14" t="s">
        <v>333</v>
      </c>
      <c r="C929" s="14" t="s">
        <v>310</v>
      </c>
      <c r="D929" s="14" t="s">
        <v>311</v>
      </c>
      <c r="E929" s="14">
        <v>38097</v>
      </c>
    </row>
    <row r="930" spans="1:5" x14ac:dyDescent="0.25">
      <c r="A930" s="14" t="s">
        <v>332</v>
      </c>
      <c r="B930" s="14" t="s">
        <v>333</v>
      </c>
      <c r="C930" s="14" t="s">
        <v>41</v>
      </c>
      <c r="D930" s="14" t="s">
        <v>312</v>
      </c>
      <c r="E930" s="14">
        <v>33929</v>
      </c>
    </row>
    <row r="931" spans="1:5" x14ac:dyDescent="0.25">
      <c r="A931" s="14" t="s">
        <v>332</v>
      </c>
      <c r="B931" s="14" t="s">
        <v>333</v>
      </c>
      <c r="C931" s="14" t="s">
        <v>313</v>
      </c>
      <c r="D931" s="14" t="s">
        <v>314</v>
      </c>
      <c r="E931" s="14">
        <v>14380</v>
      </c>
    </row>
    <row r="932" spans="1:5" ht="19.5" x14ac:dyDescent="0.3">
      <c r="A932" s="99" t="s">
        <v>207</v>
      </c>
      <c r="B932" s="99"/>
      <c r="C932" s="99"/>
      <c r="D932" s="99"/>
      <c r="E932" s="99"/>
    </row>
    <row r="933" spans="1:5" x14ac:dyDescent="0.25">
      <c r="A933" s="95" t="s">
        <v>315</v>
      </c>
      <c r="B933" s="95"/>
      <c r="C933" s="95"/>
      <c r="D933" s="95"/>
      <c r="E933" s="95"/>
    </row>
    <row r="934" spans="1:5" x14ac:dyDescent="0.25">
      <c r="A934" s="95" t="s">
        <v>316</v>
      </c>
      <c r="B934" s="95"/>
      <c r="C934" s="95"/>
      <c r="D934" s="95"/>
      <c r="E934" s="95"/>
    </row>
    <row r="935" spans="1:5" x14ac:dyDescent="0.25">
      <c r="A935" s="95" t="s">
        <v>317</v>
      </c>
      <c r="B935" s="95"/>
      <c r="C935" s="95"/>
      <c r="D935" s="95"/>
      <c r="E935" s="95"/>
    </row>
    <row r="936" spans="1:5" x14ac:dyDescent="0.25">
      <c r="A936" s="95" t="s">
        <v>318</v>
      </c>
      <c r="B936" s="95"/>
      <c r="C936" s="95"/>
      <c r="D936" s="95"/>
      <c r="E936" s="95"/>
    </row>
    <row r="937" spans="1:5" x14ac:dyDescent="0.25">
      <c r="A937" s="95" t="s">
        <v>319</v>
      </c>
      <c r="B937" s="95"/>
      <c r="C937" s="95"/>
      <c r="D937" s="95"/>
      <c r="E937" s="95"/>
    </row>
    <row r="938" spans="1:5" x14ac:dyDescent="0.25">
      <c r="A938" s="95" t="s">
        <v>320</v>
      </c>
      <c r="B938" s="95"/>
      <c r="C938" s="95"/>
      <c r="D938" s="95"/>
      <c r="E938" s="95"/>
    </row>
    <row r="939" spans="1:5" x14ac:dyDescent="0.25">
      <c r="A939" s="95" t="s">
        <v>380</v>
      </c>
      <c r="B939" s="95"/>
      <c r="C939" s="95"/>
      <c r="D939" s="95"/>
      <c r="E939" s="95"/>
    </row>
    <row r="940" spans="1:5" x14ac:dyDescent="0.25">
      <c r="A940" s="95" t="s">
        <v>212</v>
      </c>
      <c r="B940" s="95"/>
      <c r="C940" s="95"/>
      <c r="D940" s="95"/>
      <c r="E940" s="95"/>
    </row>
    <row r="941" spans="1:5" x14ac:dyDescent="0.25">
      <c r="A941" s="95" t="s">
        <v>321</v>
      </c>
      <c r="B941" s="95"/>
      <c r="C941" s="95"/>
      <c r="D941" s="95"/>
      <c r="E941" s="95"/>
    </row>
    <row r="942" spans="1:5" x14ac:dyDescent="0.25">
      <c r="A942" s="14"/>
      <c r="B942" s="14"/>
      <c r="C942" s="14"/>
      <c r="D942" s="14"/>
      <c r="E942" s="14"/>
    </row>
    <row r="943" spans="1:5" x14ac:dyDescent="0.25">
      <c r="A943" s="14"/>
      <c r="B943" s="14"/>
      <c r="C943" s="14"/>
      <c r="D943" s="14"/>
      <c r="E943" s="14"/>
    </row>
    <row r="944" spans="1:5" x14ac:dyDescent="0.25">
      <c r="A944" s="14"/>
      <c r="B944" s="14"/>
      <c r="C944" s="14"/>
      <c r="D944" s="14"/>
      <c r="E944" s="14"/>
    </row>
    <row r="945" spans="1:5" x14ac:dyDescent="0.25">
      <c r="C945"/>
    </row>
    <row r="946" spans="1:5" x14ac:dyDescent="0.25">
      <c r="C946"/>
    </row>
    <row r="947" spans="1:5" x14ac:dyDescent="0.25">
      <c r="C947"/>
    </row>
    <row r="948" spans="1:5" x14ac:dyDescent="0.25">
      <c r="C948"/>
    </row>
    <row r="949" spans="1:5" x14ac:dyDescent="0.25">
      <c r="A949" t="s">
        <v>425</v>
      </c>
      <c r="C949"/>
    </row>
    <row r="950" spans="1:5" ht="18" x14ac:dyDescent="0.25">
      <c r="A950" s="97" t="s">
        <v>0</v>
      </c>
      <c r="B950" s="96"/>
      <c r="C950" s="96"/>
      <c r="D950" s="96"/>
      <c r="E950" s="96"/>
    </row>
    <row r="951" spans="1:5" ht="16.5" x14ac:dyDescent="0.25">
      <c r="A951" s="98" t="s">
        <v>1</v>
      </c>
      <c r="B951" s="96"/>
      <c r="C951" s="96"/>
      <c r="D951" s="96"/>
      <c r="E951" s="96"/>
    </row>
    <row r="952" spans="1:5" x14ac:dyDescent="0.25">
      <c r="A952" s="96" t="s">
        <v>2</v>
      </c>
      <c r="B952" s="96"/>
      <c r="C952" s="96"/>
      <c r="D952" s="96"/>
      <c r="E952" s="96"/>
    </row>
    <row r="953" spans="1:5" x14ac:dyDescent="0.25">
      <c r="A953" s="96" t="s">
        <v>3</v>
      </c>
      <c r="B953" s="96"/>
      <c r="C953" s="96"/>
      <c r="D953" s="96"/>
      <c r="E953" s="96"/>
    </row>
    <row r="954" spans="1:5" x14ac:dyDescent="0.25">
      <c r="A954" s="5"/>
      <c r="B954" s="5"/>
      <c r="C954" s="5"/>
      <c r="D954" s="5"/>
      <c r="E954" s="5"/>
    </row>
    <row r="955" spans="1:5" x14ac:dyDescent="0.25">
      <c r="A955" s="2" t="s">
        <v>4</v>
      </c>
      <c r="B955" s="2" t="s">
        <v>5</v>
      </c>
      <c r="C955" s="2" t="s">
        <v>6</v>
      </c>
      <c r="D955" s="2" t="s">
        <v>7</v>
      </c>
      <c r="E955" s="2" t="s">
        <v>8</v>
      </c>
    </row>
    <row r="956" spans="1:5" x14ac:dyDescent="0.25">
      <c r="A956" s="5" t="s">
        <v>403</v>
      </c>
      <c r="B956" s="5" t="s">
        <v>404</v>
      </c>
      <c r="C956" s="5" t="s">
        <v>1</v>
      </c>
      <c r="D956" s="5" t="s">
        <v>11</v>
      </c>
      <c r="E956" s="5" t="s">
        <v>1</v>
      </c>
    </row>
    <row r="957" spans="1:5" x14ac:dyDescent="0.25">
      <c r="A957" s="5" t="s">
        <v>403</v>
      </c>
      <c r="B957" s="5" t="s">
        <v>404</v>
      </c>
      <c r="C957" s="5" t="s">
        <v>12</v>
      </c>
      <c r="D957" s="5" t="s">
        <v>13</v>
      </c>
      <c r="E957" s="5">
        <v>3042162</v>
      </c>
    </row>
    <row r="958" spans="1:5" x14ac:dyDescent="0.25">
      <c r="A958" s="5" t="s">
        <v>403</v>
      </c>
      <c r="B958" s="5" t="s">
        <v>404</v>
      </c>
      <c r="C958" s="5" t="s">
        <v>14</v>
      </c>
      <c r="D958" s="5" t="s">
        <v>15</v>
      </c>
      <c r="E958" s="5">
        <v>2452770</v>
      </c>
    </row>
    <row r="959" spans="1:5" x14ac:dyDescent="0.25">
      <c r="A959" s="5" t="s">
        <v>403</v>
      </c>
      <c r="B959" s="5" t="s">
        <v>404</v>
      </c>
      <c r="C959" s="5" t="s">
        <v>16</v>
      </c>
      <c r="D959" s="5" t="s">
        <v>17</v>
      </c>
      <c r="E959" s="5">
        <v>589392</v>
      </c>
    </row>
    <row r="960" spans="1:5" x14ac:dyDescent="0.25">
      <c r="A960" s="5" t="s">
        <v>403</v>
      </c>
      <c r="B960" s="5" t="s">
        <v>404</v>
      </c>
      <c r="C960" s="5" t="s">
        <v>18</v>
      </c>
      <c r="D960" s="5" t="s">
        <v>19</v>
      </c>
      <c r="E960" s="5">
        <v>403906</v>
      </c>
    </row>
    <row r="961" spans="1:5" x14ac:dyDescent="0.25">
      <c r="A961" s="5" t="s">
        <v>403</v>
      </c>
      <c r="B961" s="5" t="s">
        <v>404</v>
      </c>
      <c r="C961" s="5" t="s">
        <v>20</v>
      </c>
      <c r="D961" s="5" t="s">
        <v>21</v>
      </c>
      <c r="E961" s="5">
        <v>185486</v>
      </c>
    </row>
    <row r="962" spans="1:5" x14ac:dyDescent="0.25">
      <c r="A962" s="5" t="s">
        <v>403</v>
      </c>
      <c r="B962" s="5" t="s">
        <v>404</v>
      </c>
      <c r="C962" s="5" t="s">
        <v>22</v>
      </c>
      <c r="D962" s="5" t="s">
        <v>23</v>
      </c>
      <c r="E962" s="5">
        <v>56969</v>
      </c>
    </row>
    <row r="963" spans="1:5" x14ac:dyDescent="0.25">
      <c r="A963" s="5" t="s">
        <v>403</v>
      </c>
      <c r="B963" s="5" t="s">
        <v>404</v>
      </c>
      <c r="C963" s="5" t="s">
        <v>1</v>
      </c>
      <c r="D963" s="5" t="s">
        <v>24</v>
      </c>
      <c r="E963" s="5" t="s">
        <v>1</v>
      </c>
    </row>
    <row r="964" spans="1:5" x14ac:dyDescent="0.25">
      <c r="A964" s="5" t="s">
        <v>403</v>
      </c>
      <c r="B964" s="5" t="s">
        <v>404</v>
      </c>
      <c r="C964" s="5" t="s">
        <v>25</v>
      </c>
      <c r="D964" s="5" t="s">
        <v>26</v>
      </c>
      <c r="E964" s="5">
        <v>18062</v>
      </c>
    </row>
    <row r="965" spans="1:5" x14ac:dyDescent="0.25">
      <c r="A965" s="5" t="s">
        <v>403</v>
      </c>
      <c r="B965" s="5" t="s">
        <v>404</v>
      </c>
      <c r="C965" s="5" t="s">
        <v>27</v>
      </c>
      <c r="D965" s="5" t="s">
        <v>28</v>
      </c>
      <c r="E965" s="5">
        <v>3024100</v>
      </c>
    </row>
    <row r="966" spans="1:5" x14ac:dyDescent="0.25">
      <c r="A966" s="5" t="s">
        <v>403</v>
      </c>
      <c r="B966" s="5" t="s">
        <v>404</v>
      </c>
      <c r="C966" s="5" t="s">
        <v>29</v>
      </c>
      <c r="D966" s="5" t="s">
        <v>30</v>
      </c>
      <c r="E966" s="5">
        <v>2344953</v>
      </c>
    </row>
    <row r="967" spans="1:5" x14ac:dyDescent="0.25">
      <c r="A967" s="5" t="s">
        <v>403</v>
      </c>
      <c r="B967" s="5" t="s">
        <v>404</v>
      </c>
      <c r="C967" s="5" t="s">
        <v>31</v>
      </c>
      <c r="D967" s="5" t="s">
        <v>334</v>
      </c>
      <c r="E967" s="5" t="s">
        <v>335</v>
      </c>
    </row>
    <row r="968" spans="1:5" x14ac:dyDescent="0.25">
      <c r="A968" s="5" t="s">
        <v>403</v>
      </c>
      <c r="B968" s="5" t="s">
        <v>404</v>
      </c>
      <c r="C968" s="5" t="s">
        <v>32</v>
      </c>
      <c r="D968" s="5" t="s">
        <v>33</v>
      </c>
      <c r="E968" s="5">
        <v>0</v>
      </c>
    </row>
    <row r="969" spans="1:5" x14ac:dyDescent="0.25">
      <c r="A969" s="5" t="s">
        <v>403</v>
      </c>
      <c r="B969" s="5" t="s">
        <v>404</v>
      </c>
      <c r="C969" s="5" t="s">
        <v>34</v>
      </c>
      <c r="D969" s="5" t="s">
        <v>35</v>
      </c>
      <c r="E969" s="5">
        <v>0</v>
      </c>
    </row>
    <row r="970" spans="1:5" x14ac:dyDescent="0.25">
      <c r="A970" s="5" t="s">
        <v>403</v>
      </c>
      <c r="B970" s="5" t="s">
        <v>404</v>
      </c>
      <c r="C970" s="5" t="s">
        <v>336</v>
      </c>
      <c r="D970" s="5" t="s">
        <v>337</v>
      </c>
      <c r="E970" s="5" t="s">
        <v>335</v>
      </c>
    </row>
    <row r="971" spans="1:5" x14ac:dyDescent="0.25">
      <c r="A971" s="5" t="s">
        <v>403</v>
      </c>
      <c r="B971" s="5" t="s">
        <v>404</v>
      </c>
      <c r="C971" s="5" t="s">
        <v>36</v>
      </c>
      <c r="D971" s="5" t="s">
        <v>338</v>
      </c>
      <c r="E971" s="5">
        <v>698997</v>
      </c>
    </row>
    <row r="972" spans="1:5" x14ac:dyDescent="0.25">
      <c r="A972" s="5" t="s">
        <v>403</v>
      </c>
      <c r="B972" s="5" t="s">
        <v>404</v>
      </c>
      <c r="C972" s="5" t="s">
        <v>37</v>
      </c>
      <c r="D972" s="5" t="s">
        <v>339</v>
      </c>
      <c r="E972" s="5" t="s">
        <v>335</v>
      </c>
    </row>
    <row r="973" spans="1:5" x14ac:dyDescent="0.25">
      <c r="A973" s="5" t="s">
        <v>403</v>
      </c>
      <c r="B973" s="5" t="s">
        <v>404</v>
      </c>
      <c r="C973" s="5" t="s">
        <v>38</v>
      </c>
      <c r="D973" s="5" t="s">
        <v>340</v>
      </c>
      <c r="E973" s="5" t="s">
        <v>335</v>
      </c>
    </row>
    <row r="974" spans="1:5" x14ac:dyDescent="0.25">
      <c r="A974" s="5" t="s">
        <v>403</v>
      </c>
      <c r="B974" s="5" t="s">
        <v>404</v>
      </c>
      <c r="C974" s="5" t="s">
        <v>39</v>
      </c>
      <c r="D974" s="5" t="s">
        <v>40</v>
      </c>
      <c r="E974" s="5">
        <v>295961</v>
      </c>
    </row>
    <row r="975" spans="1:5" x14ac:dyDescent="0.25">
      <c r="A975" s="5" t="s">
        <v>403</v>
      </c>
      <c r="B975" s="5" t="s">
        <v>404</v>
      </c>
      <c r="C975" s="5" t="s">
        <v>41</v>
      </c>
      <c r="D975" s="5" t="s">
        <v>42</v>
      </c>
      <c r="E975" s="5">
        <v>128280</v>
      </c>
    </row>
    <row r="976" spans="1:5" x14ac:dyDescent="0.25">
      <c r="A976" s="5" t="s">
        <v>403</v>
      </c>
      <c r="B976" s="5" t="s">
        <v>404</v>
      </c>
      <c r="C976" s="5" t="s">
        <v>43</v>
      </c>
      <c r="D976" s="5" t="s">
        <v>44</v>
      </c>
      <c r="E976" s="5">
        <v>227588</v>
      </c>
    </row>
    <row r="977" spans="1:5" x14ac:dyDescent="0.25">
      <c r="A977" s="5" t="s">
        <v>403</v>
      </c>
      <c r="B977" s="5" t="s">
        <v>404</v>
      </c>
      <c r="C977" s="5" t="s">
        <v>45</v>
      </c>
      <c r="D977" s="5" t="s">
        <v>46</v>
      </c>
      <c r="E977" s="5">
        <v>34627</v>
      </c>
    </row>
    <row r="978" spans="1:5" x14ac:dyDescent="0.25">
      <c r="A978" s="5" t="s">
        <v>403</v>
      </c>
      <c r="B978" s="5" t="s">
        <v>404</v>
      </c>
      <c r="C978" s="5" t="s">
        <v>47</v>
      </c>
      <c r="D978" s="5" t="s">
        <v>48</v>
      </c>
      <c r="E978" s="5">
        <v>101382</v>
      </c>
    </row>
    <row r="979" spans="1:5" x14ac:dyDescent="0.25">
      <c r="A979" s="5" t="s">
        <v>403</v>
      </c>
      <c r="B979" s="5" t="s">
        <v>404</v>
      </c>
      <c r="C979" s="5" t="s">
        <v>49</v>
      </c>
      <c r="D979" s="5" t="s">
        <v>50</v>
      </c>
      <c r="E979" s="5">
        <v>91579</v>
      </c>
    </row>
    <row r="980" spans="1:5" x14ac:dyDescent="0.25">
      <c r="A980" s="5" t="s">
        <v>403</v>
      </c>
      <c r="B980" s="5" t="s">
        <v>404</v>
      </c>
      <c r="C980" s="5" t="s">
        <v>51</v>
      </c>
      <c r="D980" s="5" t="s">
        <v>52</v>
      </c>
      <c r="E980" s="5">
        <v>78974</v>
      </c>
    </row>
    <row r="981" spans="1:5" x14ac:dyDescent="0.25">
      <c r="A981" s="5" t="s">
        <v>403</v>
      </c>
      <c r="B981" s="5" t="s">
        <v>404</v>
      </c>
      <c r="C981" s="5" t="s">
        <v>53</v>
      </c>
      <c r="D981" s="5" t="s">
        <v>54</v>
      </c>
      <c r="E981" s="5">
        <v>71890</v>
      </c>
    </row>
    <row r="982" spans="1:5" x14ac:dyDescent="0.25">
      <c r="A982" s="5" t="s">
        <v>403</v>
      </c>
      <c r="B982" s="5" t="s">
        <v>404</v>
      </c>
      <c r="C982" s="5" t="s">
        <v>341</v>
      </c>
      <c r="D982" s="5" t="s">
        <v>342</v>
      </c>
      <c r="E982" s="5" t="s">
        <v>335</v>
      </c>
    </row>
    <row r="983" spans="1:5" x14ac:dyDescent="0.25">
      <c r="A983" s="5" t="s">
        <v>403</v>
      </c>
      <c r="B983" s="5" t="s">
        <v>404</v>
      </c>
      <c r="C983" s="5" t="s">
        <v>343</v>
      </c>
      <c r="D983" s="5" t="s">
        <v>344</v>
      </c>
      <c r="E983" s="5">
        <v>3816</v>
      </c>
    </row>
    <row r="984" spans="1:5" x14ac:dyDescent="0.25">
      <c r="A984" s="5" t="s">
        <v>403</v>
      </c>
      <c r="B984" s="5" t="s">
        <v>404</v>
      </c>
      <c r="C984" s="5" t="s">
        <v>55</v>
      </c>
      <c r="D984" s="5" t="s">
        <v>56</v>
      </c>
      <c r="E984" s="5">
        <v>0</v>
      </c>
    </row>
    <row r="985" spans="1:5" x14ac:dyDescent="0.25">
      <c r="A985" s="5" t="s">
        <v>403</v>
      </c>
      <c r="B985" s="5" t="s">
        <v>404</v>
      </c>
      <c r="C985" s="5" t="s">
        <v>345</v>
      </c>
      <c r="D985" s="5" t="s">
        <v>346</v>
      </c>
      <c r="E985" s="5">
        <v>32370</v>
      </c>
    </row>
    <row r="986" spans="1:5" x14ac:dyDescent="0.25">
      <c r="A986" s="5" t="s">
        <v>403</v>
      </c>
      <c r="B986" s="5" t="s">
        <v>404</v>
      </c>
      <c r="C986" s="5" t="s">
        <v>57</v>
      </c>
      <c r="D986" s="5" t="s">
        <v>58</v>
      </c>
      <c r="E986" s="5">
        <v>16690</v>
      </c>
    </row>
    <row r="987" spans="1:5" x14ac:dyDescent="0.25">
      <c r="A987" s="5" t="s">
        <v>403</v>
      </c>
      <c r="B987" s="5" t="s">
        <v>404</v>
      </c>
      <c r="C987" s="5" t="s">
        <v>347</v>
      </c>
      <c r="D987" s="5" t="s">
        <v>348</v>
      </c>
      <c r="E987" s="5">
        <v>747</v>
      </c>
    </row>
    <row r="988" spans="1:5" x14ac:dyDescent="0.25">
      <c r="A988" s="5" t="s">
        <v>403</v>
      </c>
      <c r="B988" s="5" t="s">
        <v>404</v>
      </c>
      <c r="C988" s="5" t="s">
        <v>59</v>
      </c>
      <c r="D988" s="5" t="s">
        <v>60</v>
      </c>
      <c r="E988" s="5" t="s">
        <v>335</v>
      </c>
    </row>
    <row r="989" spans="1:5" x14ac:dyDescent="0.25">
      <c r="A989" s="5" t="s">
        <v>403</v>
      </c>
      <c r="B989" s="5" t="s">
        <v>404</v>
      </c>
      <c r="C989" s="5" t="s">
        <v>61</v>
      </c>
      <c r="D989" s="5" t="s">
        <v>62</v>
      </c>
      <c r="E989" s="5">
        <v>1207</v>
      </c>
    </row>
    <row r="990" spans="1:5" x14ac:dyDescent="0.25">
      <c r="A990" s="5" t="s">
        <v>403</v>
      </c>
      <c r="B990" s="5" t="s">
        <v>404</v>
      </c>
      <c r="C990" s="5" t="s">
        <v>63</v>
      </c>
      <c r="D990" s="5" t="s">
        <v>64</v>
      </c>
      <c r="E990" s="5">
        <v>0</v>
      </c>
    </row>
    <row r="991" spans="1:5" x14ac:dyDescent="0.25">
      <c r="A991" s="5" t="s">
        <v>403</v>
      </c>
      <c r="B991" s="5" t="s">
        <v>404</v>
      </c>
      <c r="C991" s="5" t="s">
        <v>65</v>
      </c>
      <c r="D991" s="5" t="s">
        <v>66</v>
      </c>
      <c r="E991" s="5">
        <v>1317</v>
      </c>
    </row>
    <row r="992" spans="1:5" x14ac:dyDescent="0.25">
      <c r="A992" s="5" t="s">
        <v>403</v>
      </c>
      <c r="B992" s="5" t="s">
        <v>404</v>
      </c>
      <c r="C992" s="5" t="s">
        <v>67</v>
      </c>
      <c r="D992" s="5" t="s">
        <v>68</v>
      </c>
      <c r="E992" s="5">
        <v>4131</v>
      </c>
    </row>
    <row r="993" spans="1:5" x14ac:dyDescent="0.25">
      <c r="A993" s="5" t="s">
        <v>403</v>
      </c>
      <c r="B993" s="5" t="s">
        <v>404</v>
      </c>
      <c r="C993" s="5" t="s">
        <v>69</v>
      </c>
      <c r="D993" s="5" t="s">
        <v>70</v>
      </c>
      <c r="E993" s="5">
        <v>7084</v>
      </c>
    </row>
    <row r="994" spans="1:5" x14ac:dyDescent="0.25">
      <c r="A994" s="5" t="s">
        <v>403</v>
      </c>
      <c r="B994" s="5" t="s">
        <v>404</v>
      </c>
      <c r="C994" s="5" t="s">
        <v>71</v>
      </c>
      <c r="D994" s="5" t="s">
        <v>72</v>
      </c>
      <c r="E994" s="5">
        <v>1192</v>
      </c>
    </row>
    <row r="995" spans="1:5" x14ac:dyDescent="0.25">
      <c r="A995" s="5" t="s">
        <v>403</v>
      </c>
      <c r="B995" s="5" t="s">
        <v>404</v>
      </c>
      <c r="C995" s="5" t="s">
        <v>73</v>
      </c>
      <c r="D995" s="5" t="s">
        <v>74</v>
      </c>
      <c r="E995" s="5" t="s">
        <v>335</v>
      </c>
    </row>
    <row r="996" spans="1:5" x14ac:dyDescent="0.25">
      <c r="A996" s="5" t="s">
        <v>403</v>
      </c>
      <c r="B996" s="5" t="s">
        <v>404</v>
      </c>
      <c r="C996" s="5" t="s">
        <v>75</v>
      </c>
      <c r="D996" s="5" t="s">
        <v>76</v>
      </c>
      <c r="E996" s="5" t="s">
        <v>335</v>
      </c>
    </row>
    <row r="997" spans="1:5" x14ac:dyDescent="0.25">
      <c r="A997" s="5" t="s">
        <v>403</v>
      </c>
      <c r="B997" s="5" t="s">
        <v>404</v>
      </c>
      <c r="C997" s="5" t="s">
        <v>77</v>
      </c>
      <c r="D997" s="5" t="s">
        <v>78</v>
      </c>
      <c r="E997" s="5" t="s">
        <v>335</v>
      </c>
    </row>
    <row r="998" spans="1:5" x14ac:dyDescent="0.25">
      <c r="A998" s="5" t="s">
        <v>403</v>
      </c>
      <c r="B998" s="5" t="s">
        <v>404</v>
      </c>
      <c r="C998" s="5" t="s">
        <v>349</v>
      </c>
      <c r="D998" s="5" t="s">
        <v>350</v>
      </c>
      <c r="E998" s="5">
        <v>0</v>
      </c>
    </row>
    <row r="999" spans="1:5" x14ac:dyDescent="0.25">
      <c r="A999" s="5" t="s">
        <v>403</v>
      </c>
      <c r="B999" s="5" t="s">
        <v>404</v>
      </c>
      <c r="C999" s="5" t="s">
        <v>351</v>
      </c>
      <c r="D999" s="5" t="s">
        <v>352</v>
      </c>
      <c r="E999" s="5">
        <v>0</v>
      </c>
    </row>
    <row r="1000" spans="1:5" x14ac:dyDescent="0.25">
      <c r="A1000" s="5" t="s">
        <v>403</v>
      </c>
      <c r="B1000" s="5" t="s">
        <v>404</v>
      </c>
      <c r="C1000" s="5" t="s">
        <v>353</v>
      </c>
      <c r="D1000" s="5" t="s">
        <v>354</v>
      </c>
      <c r="E1000" s="5">
        <v>0</v>
      </c>
    </row>
    <row r="1001" spans="1:5" x14ac:dyDescent="0.25">
      <c r="A1001" s="5" t="s">
        <v>403</v>
      </c>
      <c r="B1001" s="5" t="s">
        <v>404</v>
      </c>
      <c r="C1001" s="5" t="s">
        <v>355</v>
      </c>
      <c r="D1001" s="5" t="s">
        <v>356</v>
      </c>
      <c r="E1001" s="5">
        <v>1450</v>
      </c>
    </row>
    <row r="1002" spans="1:5" x14ac:dyDescent="0.25">
      <c r="A1002" s="5" t="s">
        <v>403</v>
      </c>
      <c r="B1002" s="5" t="s">
        <v>404</v>
      </c>
      <c r="C1002" s="5" t="s">
        <v>357</v>
      </c>
      <c r="D1002" s="5" t="s">
        <v>358</v>
      </c>
      <c r="E1002" s="5" t="s">
        <v>335</v>
      </c>
    </row>
    <row r="1003" spans="1:5" x14ac:dyDescent="0.25">
      <c r="A1003" s="5" t="s">
        <v>403</v>
      </c>
      <c r="B1003" s="5" t="s">
        <v>404</v>
      </c>
      <c r="C1003" s="5" t="s">
        <v>79</v>
      </c>
      <c r="D1003" s="5" t="s">
        <v>80</v>
      </c>
      <c r="E1003" s="5">
        <v>908</v>
      </c>
    </row>
    <row r="1004" spans="1:5" x14ac:dyDescent="0.25">
      <c r="A1004" s="5" t="s">
        <v>403</v>
      </c>
      <c r="B1004" s="5" t="s">
        <v>404</v>
      </c>
      <c r="C1004" s="5" t="s">
        <v>81</v>
      </c>
      <c r="D1004" s="5" t="s">
        <v>82</v>
      </c>
      <c r="E1004" s="5">
        <v>1198</v>
      </c>
    </row>
    <row r="1005" spans="1:5" x14ac:dyDescent="0.25">
      <c r="A1005" s="5" t="s">
        <v>403</v>
      </c>
      <c r="B1005" s="5" t="s">
        <v>404</v>
      </c>
      <c r="C1005" s="5" t="s">
        <v>83</v>
      </c>
      <c r="D1005" s="5" t="s">
        <v>84</v>
      </c>
      <c r="E1005" s="5">
        <v>129329</v>
      </c>
    </row>
    <row r="1006" spans="1:5" x14ac:dyDescent="0.25">
      <c r="A1006" s="5" t="s">
        <v>403</v>
      </c>
      <c r="B1006" s="5" t="s">
        <v>404</v>
      </c>
      <c r="C1006" s="5" t="s">
        <v>85</v>
      </c>
      <c r="D1006" s="5" t="s">
        <v>86</v>
      </c>
      <c r="E1006" s="5">
        <v>226470</v>
      </c>
    </row>
    <row r="1007" spans="1:5" x14ac:dyDescent="0.25">
      <c r="A1007" s="5" t="s">
        <v>403</v>
      </c>
      <c r="B1007" s="5" t="s">
        <v>404</v>
      </c>
      <c r="C1007" s="5" t="s">
        <v>87</v>
      </c>
      <c r="D1007" s="5" t="s">
        <v>88</v>
      </c>
      <c r="E1007" s="5">
        <v>61449</v>
      </c>
    </row>
    <row r="1008" spans="1:5" x14ac:dyDescent="0.25">
      <c r="A1008" s="5" t="s">
        <v>403</v>
      </c>
      <c r="B1008" s="5" t="s">
        <v>404</v>
      </c>
      <c r="C1008" s="5" t="s">
        <v>89</v>
      </c>
      <c r="D1008" s="5" t="s">
        <v>90</v>
      </c>
      <c r="E1008" s="5">
        <v>7409</v>
      </c>
    </row>
    <row r="1009" spans="1:5" x14ac:dyDescent="0.25">
      <c r="A1009" s="5" t="s">
        <v>403</v>
      </c>
      <c r="B1009" s="5" t="s">
        <v>404</v>
      </c>
      <c r="C1009" s="5" t="s">
        <v>91</v>
      </c>
      <c r="D1009" s="5" t="s">
        <v>92</v>
      </c>
      <c r="E1009" s="5">
        <v>8015</v>
      </c>
    </row>
    <row r="1010" spans="1:5" x14ac:dyDescent="0.25">
      <c r="A1010" s="5" t="s">
        <v>403</v>
      </c>
      <c r="B1010" s="5" t="s">
        <v>404</v>
      </c>
      <c r="C1010" s="5" t="s">
        <v>93</v>
      </c>
      <c r="D1010" s="5" t="s">
        <v>94</v>
      </c>
      <c r="E1010" s="5">
        <v>22611</v>
      </c>
    </row>
    <row r="1011" spans="1:5" x14ac:dyDescent="0.25">
      <c r="A1011" s="5" t="s">
        <v>403</v>
      </c>
      <c r="B1011" s="5" t="s">
        <v>404</v>
      </c>
      <c r="C1011" s="5" t="s">
        <v>95</v>
      </c>
      <c r="D1011" s="5" t="s">
        <v>96</v>
      </c>
      <c r="E1011" s="5">
        <v>22507</v>
      </c>
    </row>
    <row r="1012" spans="1:5" x14ac:dyDescent="0.25">
      <c r="A1012" s="5" t="s">
        <v>403</v>
      </c>
      <c r="B1012" s="5" t="s">
        <v>404</v>
      </c>
      <c r="C1012" s="5" t="s">
        <v>97</v>
      </c>
      <c r="D1012" s="5" t="s">
        <v>98</v>
      </c>
      <c r="E1012" s="5">
        <v>7897</v>
      </c>
    </row>
    <row r="1013" spans="1:5" x14ac:dyDescent="0.25">
      <c r="A1013" s="5" t="s">
        <v>403</v>
      </c>
      <c r="B1013" s="5" t="s">
        <v>404</v>
      </c>
      <c r="C1013" s="5" t="s">
        <v>99</v>
      </c>
      <c r="D1013" s="5" t="s">
        <v>100</v>
      </c>
      <c r="E1013" s="5">
        <v>25140</v>
      </c>
    </row>
    <row r="1014" spans="1:5" x14ac:dyDescent="0.25">
      <c r="A1014" s="5" t="s">
        <v>403</v>
      </c>
      <c r="B1014" s="5" t="s">
        <v>404</v>
      </c>
      <c r="C1014" s="5" t="s">
        <v>101</v>
      </c>
      <c r="D1014" s="5" t="s">
        <v>102</v>
      </c>
      <c r="E1014" s="5">
        <v>6547</v>
      </c>
    </row>
    <row r="1015" spans="1:5" x14ac:dyDescent="0.25">
      <c r="A1015" s="5" t="s">
        <v>403</v>
      </c>
      <c r="B1015" s="5" t="s">
        <v>404</v>
      </c>
      <c r="C1015" s="5" t="s">
        <v>103</v>
      </c>
      <c r="D1015" s="5" t="s">
        <v>104</v>
      </c>
      <c r="E1015" s="5">
        <v>3212</v>
      </c>
    </row>
    <row r="1016" spans="1:5" x14ac:dyDescent="0.25">
      <c r="A1016" s="5" t="s">
        <v>403</v>
      </c>
      <c r="B1016" s="5" t="s">
        <v>404</v>
      </c>
      <c r="C1016" s="5" t="s">
        <v>105</v>
      </c>
      <c r="D1016" s="5" t="s">
        <v>106</v>
      </c>
      <c r="E1016" s="5">
        <v>41082</v>
      </c>
    </row>
    <row r="1017" spans="1:5" x14ac:dyDescent="0.25">
      <c r="A1017" s="5" t="s">
        <v>403</v>
      </c>
      <c r="B1017" s="5" t="s">
        <v>404</v>
      </c>
      <c r="C1017" s="5" t="s">
        <v>107</v>
      </c>
      <c r="D1017" s="5" t="s">
        <v>108</v>
      </c>
      <c r="E1017" s="5">
        <v>8160</v>
      </c>
    </row>
    <row r="1018" spans="1:5" x14ac:dyDescent="0.25">
      <c r="A1018" s="5" t="s">
        <v>403</v>
      </c>
      <c r="B1018" s="5" t="s">
        <v>404</v>
      </c>
      <c r="C1018" s="5" t="s">
        <v>109</v>
      </c>
      <c r="D1018" s="5" t="s">
        <v>110</v>
      </c>
      <c r="E1018" s="5">
        <v>12441</v>
      </c>
    </row>
    <row r="1019" spans="1:5" x14ac:dyDescent="0.25">
      <c r="A1019" s="5" t="s">
        <v>403</v>
      </c>
      <c r="B1019" s="5" t="s">
        <v>404</v>
      </c>
      <c r="C1019" s="5" t="s">
        <v>111</v>
      </c>
      <c r="D1019" s="5" t="s">
        <v>112</v>
      </c>
      <c r="E1019" s="5">
        <v>94747</v>
      </c>
    </row>
    <row r="1020" spans="1:5" x14ac:dyDescent="0.25">
      <c r="A1020" s="5" t="s">
        <v>403</v>
      </c>
      <c r="B1020" s="5" t="s">
        <v>404</v>
      </c>
      <c r="C1020" s="5" t="s">
        <v>113</v>
      </c>
      <c r="D1020" s="5" t="s">
        <v>114</v>
      </c>
      <c r="E1020" s="5" t="s">
        <v>335</v>
      </c>
    </row>
    <row r="1021" spans="1:5" x14ac:dyDescent="0.25">
      <c r="A1021" s="5" t="s">
        <v>403</v>
      </c>
      <c r="B1021" s="5" t="s">
        <v>404</v>
      </c>
      <c r="C1021" s="5" t="s">
        <v>359</v>
      </c>
      <c r="D1021" s="5" t="s">
        <v>360</v>
      </c>
      <c r="E1021" s="5">
        <v>4140</v>
      </c>
    </row>
    <row r="1022" spans="1:5" x14ac:dyDescent="0.25">
      <c r="A1022" s="5" t="s">
        <v>403</v>
      </c>
      <c r="B1022" s="5" t="s">
        <v>404</v>
      </c>
      <c r="C1022" s="5" t="s">
        <v>115</v>
      </c>
      <c r="D1022" s="5" t="s">
        <v>116</v>
      </c>
      <c r="E1022" s="5">
        <v>0</v>
      </c>
    </row>
    <row r="1023" spans="1:5" x14ac:dyDescent="0.25">
      <c r="A1023" s="5" t="s">
        <v>403</v>
      </c>
      <c r="B1023" s="5" t="s">
        <v>404</v>
      </c>
      <c r="C1023" s="5" t="s">
        <v>117</v>
      </c>
      <c r="D1023" s="5" t="s">
        <v>118</v>
      </c>
      <c r="E1023" s="5">
        <v>80159</v>
      </c>
    </row>
    <row r="1024" spans="1:5" x14ac:dyDescent="0.25">
      <c r="A1024" s="5" t="s">
        <v>403</v>
      </c>
      <c r="B1024" s="5" t="s">
        <v>404</v>
      </c>
      <c r="C1024" s="5" t="s">
        <v>119</v>
      </c>
      <c r="D1024" s="5" t="s">
        <v>120</v>
      </c>
      <c r="E1024" s="5" t="s">
        <v>335</v>
      </c>
    </row>
    <row r="1025" spans="1:5" x14ac:dyDescent="0.25">
      <c r="A1025" s="5" t="s">
        <v>403</v>
      </c>
      <c r="B1025" s="5" t="s">
        <v>404</v>
      </c>
      <c r="C1025" s="5" t="s">
        <v>361</v>
      </c>
      <c r="D1025" s="5" t="s">
        <v>362</v>
      </c>
      <c r="E1025" s="5">
        <v>2260</v>
      </c>
    </row>
    <row r="1026" spans="1:5" x14ac:dyDescent="0.25">
      <c r="A1026" s="5" t="s">
        <v>403</v>
      </c>
      <c r="B1026" s="5" t="s">
        <v>404</v>
      </c>
      <c r="C1026" s="5" t="s">
        <v>121</v>
      </c>
      <c r="D1026" s="5" t="s">
        <v>122</v>
      </c>
      <c r="E1026" s="5">
        <v>0</v>
      </c>
    </row>
    <row r="1027" spans="1:5" x14ac:dyDescent="0.25">
      <c r="A1027" s="5" t="s">
        <v>403</v>
      </c>
      <c r="B1027" s="5" t="s">
        <v>404</v>
      </c>
      <c r="C1027" s="5" t="s">
        <v>123</v>
      </c>
      <c r="D1027" s="5" t="s">
        <v>124</v>
      </c>
      <c r="E1027" s="5">
        <v>2579</v>
      </c>
    </row>
    <row r="1028" spans="1:5" x14ac:dyDescent="0.25">
      <c r="A1028" s="5" t="s">
        <v>403</v>
      </c>
      <c r="B1028" s="5" t="s">
        <v>404</v>
      </c>
      <c r="C1028" s="5" t="s">
        <v>125</v>
      </c>
      <c r="D1028" s="5" t="s">
        <v>126</v>
      </c>
      <c r="E1028" s="5" t="s">
        <v>335</v>
      </c>
    </row>
    <row r="1029" spans="1:5" x14ac:dyDescent="0.25">
      <c r="A1029" s="5" t="s">
        <v>403</v>
      </c>
      <c r="B1029" s="5" t="s">
        <v>404</v>
      </c>
      <c r="C1029" s="5" t="s">
        <v>127</v>
      </c>
      <c r="D1029" s="5" t="s">
        <v>128</v>
      </c>
      <c r="E1029" s="5">
        <v>0</v>
      </c>
    </row>
    <row r="1030" spans="1:5" x14ac:dyDescent="0.25">
      <c r="A1030" s="5" t="s">
        <v>403</v>
      </c>
      <c r="B1030" s="5" t="s">
        <v>404</v>
      </c>
      <c r="C1030" s="5" t="s">
        <v>129</v>
      </c>
      <c r="D1030" s="5" t="s">
        <v>130</v>
      </c>
      <c r="E1030" s="5">
        <v>13860</v>
      </c>
    </row>
    <row r="1031" spans="1:5" x14ac:dyDescent="0.25">
      <c r="A1031" s="5" t="s">
        <v>403</v>
      </c>
      <c r="B1031" s="5" t="s">
        <v>404</v>
      </c>
      <c r="C1031" s="5" t="s">
        <v>363</v>
      </c>
      <c r="D1031" s="5" t="s">
        <v>364</v>
      </c>
      <c r="E1031" s="5" t="s">
        <v>335</v>
      </c>
    </row>
    <row r="1032" spans="1:5" x14ac:dyDescent="0.25">
      <c r="A1032" s="5" t="s">
        <v>403</v>
      </c>
      <c r="B1032" s="5" t="s">
        <v>404</v>
      </c>
      <c r="C1032" s="5" t="s">
        <v>365</v>
      </c>
      <c r="D1032" s="5" t="s">
        <v>366</v>
      </c>
      <c r="E1032" s="5" t="s">
        <v>335</v>
      </c>
    </row>
    <row r="1033" spans="1:5" x14ac:dyDescent="0.25">
      <c r="A1033" s="5" t="s">
        <v>403</v>
      </c>
      <c r="B1033" s="5" t="s">
        <v>404</v>
      </c>
      <c r="C1033" s="5" t="s">
        <v>131</v>
      </c>
      <c r="D1033" s="5" t="s">
        <v>132</v>
      </c>
      <c r="E1033" s="5">
        <v>3413</v>
      </c>
    </row>
    <row r="1034" spans="1:5" x14ac:dyDescent="0.25">
      <c r="A1034" s="5" t="s">
        <v>403</v>
      </c>
      <c r="B1034" s="5" t="s">
        <v>404</v>
      </c>
      <c r="C1034" s="5" t="s">
        <v>367</v>
      </c>
      <c r="D1034" s="5" t="s">
        <v>368</v>
      </c>
      <c r="E1034" s="5" t="s">
        <v>369</v>
      </c>
    </row>
    <row r="1035" spans="1:5" x14ac:dyDescent="0.25">
      <c r="A1035" s="5" t="s">
        <v>403</v>
      </c>
      <c r="B1035" s="5" t="s">
        <v>404</v>
      </c>
      <c r="C1035" s="5" t="s">
        <v>133</v>
      </c>
      <c r="D1035" s="5" t="s">
        <v>134</v>
      </c>
      <c r="E1035" s="5">
        <v>7451</v>
      </c>
    </row>
    <row r="1036" spans="1:5" x14ac:dyDescent="0.25">
      <c r="A1036" s="5" t="s">
        <v>403</v>
      </c>
      <c r="B1036" s="5" t="s">
        <v>404</v>
      </c>
      <c r="C1036" s="5" t="s">
        <v>135</v>
      </c>
      <c r="D1036" s="5" t="s">
        <v>136</v>
      </c>
      <c r="E1036" s="5" t="s">
        <v>335</v>
      </c>
    </row>
    <row r="1037" spans="1:5" x14ac:dyDescent="0.25">
      <c r="A1037" s="5" t="s">
        <v>403</v>
      </c>
      <c r="B1037" s="5" t="s">
        <v>404</v>
      </c>
      <c r="C1037" s="5" t="s">
        <v>370</v>
      </c>
      <c r="D1037" s="5" t="s">
        <v>371</v>
      </c>
      <c r="E1037" s="5">
        <v>0</v>
      </c>
    </row>
    <row r="1038" spans="1:5" x14ac:dyDescent="0.25">
      <c r="A1038" s="5" t="s">
        <v>403</v>
      </c>
      <c r="B1038" s="5" t="s">
        <v>404</v>
      </c>
      <c r="C1038" s="5" t="s">
        <v>137</v>
      </c>
      <c r="D1038" s="5" t="s">
        <v>138</v>
      </c>
      <c r="E1038" s="5">
        <v>49926</v>
      </c>
    </row>
    <row r="1039" spans="1:5" x14ac:dyDescent="0.25">
      <c r="A1039" s="5" t="s">
        <v>403</v>
      </c>
      <c r="B1039" s="5" t="s">
        <v>404</v>
      </c>
      <c r="C1039" s="5" t="s">
        <v>139</v>
      </c>
      <c r="D1039" s="5" t="s">
        <v>140</v>
      </c>
      <c r="E1039" s="5">
        <v>0</v>
      </c>
    </row>
    <row r="1040" spans="1:5" x14ac:dyDescent="0.25">
      <c r="A1040" s="5" t="s">
        <v>403</v>
      </c>
      <c r="B1040" s="5" t="s">
        <v>404</v>
      </c>
      <c r="C1040" s="5" t="s">
        <v>141</v>
      </c>
      <c r="D1040" s="5" t="s">
        <v>142</v>
      </c>
      <c r="E1040" s="5">
        <v>29007</v>
      </c>
    </row>
    <row r="1041" spans="1:5" x14ac:dyDescent="0.25">
      <c r="A1041" s="5" t="s">
        <v>403</v>
      </c>
      <c r="B1041" s="5" t="s">
        <v>404</v>
      </c>
      <c r="C1041" s="5" t="s">
        <v>143</v>
      </c>
      <c r="D1041" s="5" t="s">
        <v>144</v>
      </c>
      <c r="E1041" s="5">
        <v>2529</v>
      </c>
    </row>
    <row r="1042" spans="1:5" x14ac:dyDescent="0.25">
      <c r="A1042" s="5" t="s">
        <v>403</v>
      </c>
      <c r="B1042" s="5" t="s">
        <v>404</v>
      </c>
      <c r="C1042" s="5" t="s">
        <v>145</v>
      </c>
      <c r="D1042" s="5" t="s">
        <v>146</v>
      </c>
      <c r="E1042" s="5">
        <v>18390</v>
      </c>
    </row>
    <row r="1043" spans="1:5" x14ac:dyDescent="0.25">
      <c r="A1043" s="5" t="s">
        <v>403</v>
      </c>
      <c r="B1043" s="5" t="s">
        <v>404</v>
      </c>
      <c r="C1043" s="5" t="s">
        <v>147</v>
      </c>
      <c r="D1043" s="5" t="s">
        <v>148</v>
      </c>
      <c r="E1043" s="5">
        <v>0</v>
      </c>
    </row>
    <row r="1044" spans="1:5" x14ac:dyDescent="0.25">
      <c r="A1044" s="5" t="s">
        <v>403</v>
      </c>
      <c r="B1044" s="5" t="s">
        <v>404</v>
      </c>
      <c r="C1044" s="5" t="s">
        <v>149</v>
      </c>
      <c r="D1044" s="5" t="s">
        <v>150</v>
      </c>
      <c r="E1044" s="5">
        <v>28758</v>
      </c>
    </row>
    <row r="1045" spans="1:5" x14ac:dyDescent="0.25">
      <c r="A1045" s="5" t="s">
        <v>403</v>
      </c>
      <c r="B1045" s="5" t="s">
        <v>404</v>
      </c>
      <c r="C1045" s="5" t="s">
        <v>151</v>
      </c>
      <c r="D1045" s="5" t="s">
        <v>152</v>
      </c>
      <c r="E1045" s="5">
        <v>9028</v>
      </c>
    </row>
    <row r="1046" spans="1:5" x14ac:dyDescent="0.25">
      <c r="A1046" s="5" t="s">
        <v>403</v>
      </c>
      <c r="B1046" s="5" t="s">
        <v>404</v>
      </c>
      <c r="C1046" s="5" t="s">
        <v>153</v>
      </c>
      <c r="D1046" s="5" t="s">
        <v>154</v>
      </c>
      <c r="E1046" s="5">
        <v>19730</v>
      </c>
    </row>
    <row r="1047" spans="1:5" x14ac:dyDescent="0.25">
      <c r="A1047" s="5" t="s">
        <v>403</v>
      </c>
      <c r="B1047" s="5" t="s">
        <v>404</v>
      </c>
      <c r="C1047" s="5" t="s">
        <v>155</v>
      </c>
      <c r="D1047" s="5" t="s">
        <v>156</v>
      </c>
      <c r="E1047" s="5">
        <v>0</v>
      </c>
    </row>
    <row r="1048" spans="1:5" x14ac:dyDescent="0.25">
      <c r="A1048" s="5" t="s">
        <v>403</v>
      </c>
      <c r="B1048" s="5" t="s">
        <v>404</v>
      </c>
      <c r="C1048" s="5" t="s">
        <v>157</v>
      </c>
      <c r="D1048" s="5" t="s">
        <v>158</v>
      </c>
      <c r="E1048" s="5">
        <v>57407</v>
      </c>
    </row>
    <row r="1049" spans="1:5" x14ac:dyDescent="0.25">
      <c r="A1049" s="5" t="s">
        <v>403</v>
      </c>
      <c r="B1049" s="5" t="s">
        <v>404</v>
      </c>
      <c r="C1049" s="5" t="s">
        <v>159</v>
      </c>
      <c r="D1049" s="5" t="s">
        <v>160</v>
      </c>
      <c r="E1049" s="5">
        <v>23206</v>
      </c>
    </row>
    <row r="1050" spans="1:5" x14ac:dyDescent="0.25">
      <c r="A1050" s="5" t="s">
        <v>403</v>
      </c>
      <c r="B1050" s="5" t="s">
        <v>404</v>
      </c>
      <c r="C1050" s="5" t="s">
        <v>161</v>
      </c>
      <c r="D1050" s="5" t="s">
        <v>162</v>
      </c>
      <c r="E1050" s="5">
        <v>49238</v>
      </c>
    </row>
    <row r="1051" spans="1:5" x14ac:dyDescent="0.25">
      <c r="A1051" s="5" t="s">
        <v>403</v>
      </c>
      <c r="B1051" s="5" t="s">
        <v>404</v>
      </c>
      <c r="C1051" s="5" t="s">
        <v>163</v>
      </c>
      <c r="D1051" s="5" t="s">
        <v>164</v>
      </c>
      <c r="E1051" s="5">
        <v>31864</v>
      </c>
    </row>
    <row r="1052" spans="1:5" x14ac:dyDescent="0.25">
      <c r="A1052" s="5" t="s">
        <v>403</v>
      </c>
      <c r="B1052" s="5" t="s">
        <v>404</v>
      </c>
      <c r="C1052" s="5" t="s">
        <v>165</v>
      </c>
      <c r="D1052" s="5" t="s">
        <v>166</v>
      </c>
      <c r="E1052" s="5">
        <v>17374</v>
      </c>
    </row>
    <row r="1053" spans="1:5" x14ac:dyDescent="0.25">
      <c r="A1053" s="5" t="s">
        <v>403</v>
      </c>
      <c r="B1053" s="5" t="s">
        <v>404</v>
      </c>
      <c r="C1053" s="5" t="s">
        <v>167</v>
      </c>
      <c r="D1053" s="5" t="s">
        <v>168</v>
      </c>
      <c r="E1053" s="5">
        <v>13620</v>
      </c>
    </row>
    <row r="1054" spans="1:5" x14ac:dyDescent="0.25">
      <c r="A1054" s="5" t="s">
        <v>403</v>
      </c>
      <c r="B1054" s="5" t="s">
        <v>404</v>
      </c>
      <c r="C1054" s="5" t="s">
        <v>169</v>
      </c>
      <c r="D1054" s="5" t="s">
        <v>170</v>
      </c>
      <c r="E1054" s="5">
        <v>344693</v>
      </c>
    </row>
    <row r="1055" spans="1:5" x14ac:dyDescent="0.25">
      <c r="A1055" s="5" t="s">
        <v>403</v>
      </c>
      <c r="B1055" s="5" t="s">
        <v>404</v>
      </c>
      <c r="C1055" s="5" t="s">
        <v>171</v>
      </c>
      <c r="D1055" s="5" t="s">
        <v>172</v>
      </c>
      <c r="E1055" s="5">
        <v>136981</v>
      </c>
    </row>
    <row r="1056" spans="1:5" x14ac:dyDescent="0.25">
      <c r="A1056" s="5" t="s">
        <v>403</v>
      </c>
      <c r="B1056" s="5" t="s">
        <v>404</v>
      </c>
      <c r="C1056" s="5" t="s">
        <v>372</v>
      </c>
      <c r="D1056" s="5" t="s">
        <v>373</v>
      </c>
      <c r="E1056" s="5" t="s">
        <v>335</v>
      </c>
    </row>
    <row r="1057" spans="1:5" x14ac:dyDescent="0.25">
      <c r="A1057" s="5" t="s">
        <v>403</v>
      </c>
      <c r="B1057" s="5" t="s">
        <v>404</v>
      </c>
      <c r="C1057" s="5" t="s">
        <v>374</v>
      </c>
      <c r="D1057" s="5" t="s">
        <v>375</v>
      </c>
      <c r="E1057" s="5" t="s">
        <v>335</v>
      </c>
    </row>
    <row r="1058" spans="1:5" x14ac:dyDescent="0.25">
      <c r="A1058" s="5" t="s">
        <v>403</v>
      </c>
      <c r="B1058" s="5" t="s">
        <v>404</v>
      </c>
      <c r="C1058" s="5" t="s">
        <v>173</v>
      </c>
      <c r="D1058" s="5" t="s">
        <v>174</v>
      </c>
      <c r="E1058" s="5">
        <v>28922</v>
      </c>
    </row>
    <row r="1059" spans="1:5" x14ac:dyDescent="0.25">
      <c r="A1059" s="5" t="s">
        <v>403</v>
      </c>
      <c r="B1059" s="5" t="s">
        <v>404</v>
      </c>
      <c r="C1059" s="5" t="s">
        <v>175</v>
      </c>
      <c r="D1059" s="5" t="s">
        <v>176</v>
      </c>
      <c r="E1059" s="5" t="s">
        <v>335</v>
      </c>
    </row>
    <row r="1060" spans="1:5" x14ac:dyDescent="0.25">
      <c r="A1060" s="5" t="s">
        <v>403</v>
      </c>
      <c r="B1060" s="5" t="s">
        <v>404</v>
      </c>
      <c r="C1060" s="5" t="s">
        <v>376</v>
      </c>
      <c r="D1060" s="5" t="s">
        <v>377</v>
      </c>
      <c r="E1060" s="5" t="s">
        <v>335</v>
      </c>
    </row>
    <row r="1061" spans="1:5" x14ac:dyDescent="0.25">
      <c r="A1061" s="5" t="s">
        <v>403</v>
      </c>
      <c r="B1061" s="5" t="s">
        <v>404</v>
      </c>
      <c r="C1061" s="5" t="s">
        <v>378</v>
      </c>
      <c r="D1061" s="5" t="s">
        <v>379</v>
      </c>
      <c r="E1061" s="5" t="s">
        <v>335</v>
      </c>
    </row>
    <row r="1062" spans="1:5" x14ac:dyDescent="0.25">
      <c r="A1062" s="5" t="s">
        <v>403</v>
      </c>
      <c r="B1062" s="5" t="s">
        <v>404</v>
      </c>
      <c r="C1062" s="5" t="s">
        <v>177</v>
      </c>
      <c r="D1062" s="5" t="s">
        <v>178</v>
      </c>
      <c r="E1062" s="5">
        <v>11811</v>
      </c>
    </row>
    <row r="1063" spans="1:5" x14ac:dyDescent="0.25">
      <c r="A1063" s="5" t="s">
        <v>403</v>
      </c>
      <c r="B1063" s="5" t="s">
        <v>404</v>
      </c>
      <c r="C1063" s="5" t="s">
        <v>179</v>
      </c>
      <c r="D1063" s="5" t="s">
        <v>180</v>
      </c>
      <c r="E1063" s="5">
        <v>86939</v>
      </c>
    </row>
    <row r="1064" spans="1:5" x14ac:dyDescent="0.25">
      <c r="A1064" s="5" t="s">
        <v>403</v>
      </c>
      <c r="B1064" s="5" t="s">
        <v>404</v>
      </c>
      <c r="C1064" s="5" t="s">
        <v>181</v>
      </c>
      <c r="D1064" s="5" t="s">
        <v>182</v>
      </c>
      <c r="E1064" s="5">
        <v>11893</v>
      </c>
    </row>
    <row r="1065" spans="1:5" x14ac:dyDescent="0.25">
      <c r="A1065" s="5" t="s">
        <v>403</v>
      </c>
      <c r="B1065" s="5" t="s">
        <v>404</v>
      </c>
      <c r="C1065" s="5" t="s">
        <v>183</v>
      </c>
      <c r="D1065" s="5" t="s">
        <v>184</v>
      </c>
      <c r="E1065" s="5">
        <v>75046</v>
      </c>
    </row>
    <row r="1066" spans="1:5" x14ac:dyDescent="0.25">
      <c r="A1066" s="5" t="s">
        <v>403</v>
      </c>
      <c r="B1066" s="5" t="s">
        <v>404</v>
      </c>
      <c r="C1066" s="5" t="s">
        <v>185</v>
      </c>
      <c r="D1066" s="5" t="s">
        <v>186</v>
      </c>
      <c r="E1066" s="5">
        <v>78220</v>
      </c>
    </row>
    <row r="1067" spans="1:5" x14ac:dyDescent="0.25">
      <c r="A1067" s="5" t="s">
        <v>403</v>
      </c>
      <c r="B1067" s="5" t="s">
        <v>404</v>
      </c>
      <c r="C1067" s="5" t="s">
        <v>187</v>
      </c>
      <c r="D1067" s="5" t="s">
        <v>188</v>
      </c>
      <c r="E1067" s="5">
        <v>39040</v>
      </c>
    </row>
    <row r="1068" spans="1:5" x14ac:dyDescent="0.25">
      <c r="A1068" s="5" t="s">
        <v>403</v>
      </c>
      <c r="B1068" s="5" t="s">
        <v>404</v>
      </c>
      <c r="C1068" s="5" t="s">
        <v>189</v>
      </c>
      <c r="D1068" s="5" t="s">
        <v>190</v>
      </c>
      <c r="E1068" s="5">
        <v>9399</v>
      </c>
    </row>
    <row r="1069" spans="1:5" x14ac:dyDescent="0.25">
      <c r="A1069" s="5" t="s">
        <v>403</v>
      </c>
      <c r="B1069" s="5" t="s">
        <v>404</v>
      </c>
      <c r="C1069" s="5" t="s">
        <v>191</v>
      </c>
      <c r="D1069" s="5" t="s">
        <v>192</v>
      </c>
      <c r="E1069" s="5">
        <v>25976</v>
      </c>
    </row>
    <row r="1070" spans="1:5" x14ac:dyDescent="0.25">
      <c r="A1070" s="5" t="s">
        <v>403</v>
      </c>
      <c r="B1070" s="5" t="s">
        <v>404</v>
      </c>
      <c r="C1070" s="5" t="s">
        <v>193</v>
      </c>
      <c r="D1070" s="5" t="s">
        <v>194</v>
      </c>
      <c r="E1070" s="5">
        <v>3805</v>
      </c>
    </row>
    <row r="1071" spans="1:5" x14ac:dyDescent="0.25">
      <c r="A1071" s="5" t="s">
        <v>403</v>
      </c>
      <c r="B1071" s="5" t="s">
        <v>404</v>
      </c>
      <c r="C1071" s="5" t="s">
        <v>195</v>
      </c>
      <c r="D1071" s="5" t="s">
        <v>196</v>
      </c>
      <c r="E1071" s="5">
        <v>679147</v>
      </c>
    </row>
    <row r="1072" spans="1:5" x14ac:dyDescent="0.25">
      <c r="A1072" s="5" t="s">
        <v>403</v>
      </c>
      <c r="B1072" s="5" t="s">
        <v>404</v>
      </c>
      <c r="C1072" s="5" t="s">
        <v>197</v>
      </c>
      <c r="D1072" s="5" t="s">
        <v>198</v>
      </c>
      <c r="E1072" s="5">
        <v>130165</v>
      </c>
    </row>
    <row r="1073" spans="1:5" x14ac:dyDescent="0.25">
      <c r="A1073" s="5" t="s">
        <v>403</v>
      </c>
      <c r="B1073" s="5" t="s">
        <v>404</v>
      </c>
      <c r="C1073" s="5" t="s">
        <v>199</v>
      </c>
      <c r="D1073" s="5" t="s">
        <v>200</v>
      </c>
      <c r="E1073" s="5">
        <v>9889</v>
      </c>
    </row>
    <row r="1074" spans="1:5" x14ac:dyDescent="0.25">
      <c r="A1074" s="5" t="s">
        <v>403</v>
      </c>
      <c r="B1074" s="5" t="s">
        <v>404</v>
      </c>
      <c r="C1074" s="5" t="s">
        <v>201</v>
      </c>
      <c r="D1074" s="5" t="s">
        <v>202</v>
      </c>
      <c r="E1074" s="5">
        <v>539093</v>
      </c>
    </row>
    <row r="1075" spans="1:5" x14ac:dyDescent="0.25">
      <c r="A1075" s="5" t="s">
        <v>403</v>
      </c>
      <c r="B1075" s="5" t="s">
        <v>404</v>
      </c>
      <c r="C1075" s="5" t="s">
        <v>203</v>
      </c>
      <c r="D1075" s="5" t="s">
        <v>204</v>
      </c>
      <c r="E1075" s="5">
        <v>29581</v>
      </c>
    </row>
    <row r="1076" spans="1:5" x14ac:dyDescent="0.25">
      <c r="A1076" s="5" t="s">
        <v>403</v>
      </c>
      <c r="B1076" s="5" t="s">
        <v>404</v>
      </c>
      <c r="C1076" s="5" t="s">
        <v>205</v>
      </c>
      <c r="D1076" s="5" t="s">
        <v>206</v>
      </c>
      <c r="E1076" s="5">
        <v>509512</v>
      </c>
    </row>
    <row r="1077" spans="1:5" ht="15.75" x14ac:dyDescent="0.3">
      <c r="A1077" s="99" t="s">
        <v>207</v>
      </c>
      <c r="B1077" s="96"/>
      <c r="C1077" s="96"/>
      <c r="D1077" s="96"/>
      <c r="E1077" s="96"/>
    </row>
    <row r="1078" spans="1:5" x14ac:dyDescent="0.25">
      <c r="A1078" s="95" t="s">
        <v>208</v>
      </c>
      <c r="B1078" s="96"/>
      <c r="C1078" s="96"/>
      <c r="D1078" s="96"/>
      <c r="E1078" s="96"/>
    </row>
    <row r="1079" spans="1:5" x14ac:dyDescent="0.25">
      <c r="A1079" s="95" t="s">
        <v>209</v>
      </c>
      <c r="B1079" s="96"/>
      <c r="C1079" s="96"/>
      <c r="D1079" s="96"/>
      <c r="E1079" s="96"/>
    </row>
    <row r="1080" spans="1:5" x14ac:dyDescent="0.25">
      <c r="A1080" s="95" t="s">
        <v>210</v>
      </c>
      <c r="B1080" s="96"/>
      <c r="C1080" s="96"/>
      <c r="D1080" s="96"/>
      <c r="E1080" s="96"/>
    </row>
    <row r="1081" spans="1:5" x14ac:dyDescent="0.25">
      <c r="A1081" s="95" t="s">
        <v>211</v>
      </c>
      <c r="B1081" s="96"/>
      <c r="C1081" s="96"/>
      <c r="D1081" s="96"/>
      <c r="E1081" s="96"/>
    </row>
    <row r="1082" spans="1:5" x14ac:dyDescent="0.25">
      <c r="A1082" s="95" t="s">
        <v>212</v>
      </c>
      <c r="B1082" s="96"/>
      <c r="C1082" s="96"/>
      <c r="D1082" s="96"/>
      <c r="E1082" s="96"/>
    </row>
    <row r="1083" spans="1:5" x14ac:dyDescent="0.25">
      <c r="A1083" s="95" t="s">
        <v>213</v>
      </c>
      <c r="B1083" s="96"/>
      <c r="C1083" s="96"/>
      <c r="D1083" s="96"/>
      <c r="E1083" s="96"/>
    </row>
    <row r="1084" spans="1:5" x14ac:dyDescent="0.25">
      <c r="A1084" s="95" t="s">
        <v>214</v>
      </c>
      <c r="B1084" s="96"/>
      <c r="C1084" s="96"/>
      <c r="D1084" s="96"/>
      <c r="E1084" s="96"/>
    </row>
    <row r="1085" spans="1:5" x14ac:dyDescent="0.25">
      <c r="A1085" s="95" t="s">
        <v>215</v>
      </c>
      <c r="B1085" s="96"/>
      <c r="C1085" s="96"/>
      <c r="D1085" s="96"/>
      <c r="E1085" s="96"/>
    </row>
    <row r="1086" spans="1:5" x14ac:dyDescent="0.25">
      <c r="A1086" s="5"/>
      <c r="B1086" s="5"/>
      <c r="C1086" s="5"/>
      <c r="D1086" s="5"/>
      <c r="E1086" s="5"/>
    </row>
    <row r="1087" spans="1:5" x14ac:dyDescent="0.25">
      <c r="A1087" s="5"/>
      <c r="B1087" s="5"/>
      <c r="C1087" s="5"/>
      <c r="D1087" s="5"/>
      <c r="E1087" s="5"/>
    </row>
    <row r="1088" spans="1:5" x14ac:dyDescent="0.25">
      <c r="A1088" s="5"/>
      <c r="B1088" s="5"/>
      <c r="C1088" s="5"/>
      <c r="D1088" s="5"/>
      <c r="E1088" s="5"/>
    </row>
    <row r="1089" spans="1:5" x14ac:dyDescent="0.25">
      <c r="A1089" s="5"/>
      <c r="B1089" s="5"/>
      <c r="C1089" s="5"/>
      <c r="D1089" s="5"/>
      <c r="E1089" s="5"/>
    </row>
    <row r="1090" spans="1:5" ht="18" x14ac:dyDescent="0.25">
      <c r="A1090" s="97" t="s">
        <v>0</v>
      </c>
      <c r="B1090" s="96"/>
      <c r="C1090" s="96"/>
      <c r="D1090" s="96"/>
      <c r="E1090" s="96"/>
    </row>
    <row r="1091" spans="1:5" ht="16.5" x14ac:dyDescent="0.25">
      <c r="A1091" s="98" t="s">
        <v>1</v>
      </c>
      <c r="B1091" s="96"/>
      <c r="C1091" s="96"/>
      <c r="D1091" s="96"/>
      <c r="E1091" s="96"/>
    </row>
    <row r="1092" spans="1:5" x14ac:dyDescent="0.25">
      <c r="A1092" s="96" t="s">
        <v>2</v>
      </c>
      <c r="B1092" s="96"/>
      <c r="C1092" s="96"/>
      <c r="D1092" s="96"/>
      <c r="E1092" s="96"/>
    </row>
    <row r="1093" spans="1:5" x14ac:dyDescent="0.25">
      <c r="A1093" s="96" t="s">
        <v>3</v>
      </c>
      <c r="B1093" s="96"/>
      <c r="C1093" s="96"/>
      <c r="D1093" s="96"/>
      <c r="E1093" s="96"/>
    </row>
    <row r="1094" spans="1:5" x14ac:dyDescent="0.25">
      <c r="A1094" s="14"/>
      <c r="B1094" s="14"/>
      <c r="C1094" s="14"/>
      <c r="D1094" s="14"/>
      <c r="E1094" s="14"/>
    </row>
    <row r="1095" spans="1:5" x14ac:dyDescent="0.25">
      <c r="A1095" s="2" t="s">
        <v>4</v>
      </c>
      <c r="B1095" s="2" t="s">
        <v>5</v>
      </c>
      <c r="C1095" s="2" t="s">
        <v>6</v>
      </c>
      <c r="D1095" s="2" t="s">
        <v>7</v>
      </c>
      <c r="E1095" s="2" t="s">
        <v>414</v>
      </c>
    </row>
    <row r="1096" spans="1:5" x14ac:dyDescent="0.25">
      <c r="A1096" s="14" t="s">
        <v>403</v>
      </c>
      <c r="B1096" s="14" t="s">
        <v>404</v>
      </c>
      <c r="C1096" s="14" t="s">
        <v>1</v>
      </c>
      <c r="D1096" s="14" t="s">
        <v>11</v>
      </c>
      <c r="E1096" s="14" t="s">
        <v>1</v>
      </c>
    </row>
    <row r="1097" spans="1:5" x14ac:dyDescent="0.25">
      <c r="A1097" s="14" t="s">
        <v>403</v>
      </c>
      <c r="B1097" s="14" t="s">
        <v>404</v>
      </c>
      <c r="C1097" s="14" t="s">
        <v>12</v>
      </c>
      <c r="D1097" s="14" t="s">
        <v>13</v>
      </c>
      <c r="E1097" s="14">
        <v>2932415</v>
      </c>
    </row>
    <row r="1098" spans="1:5" x14ac:dyDescent="0.25">
      <c r="A1098" s="14" t="s">
        <v>403</v>
      </c>
      <c r="B1098" s="14" t="s">
        <v>404</v>
      </c>
      <c r="C1098" s="14" t="s">
        <v>14</v>
      </c>
      <c r="D1098" s="14" t="s">
        <v>15</v>
      </c>
      <c r="E1098" s="14">
        <v>2350897</v>
      </c>
    </row>
    <row r="1099" spans="1:5" x14ac:dyDescent="0.25">
      <c r="A1099" s="14" t="s">
        <v>403</v>
      </c>
      <c r="B1099" s="14" t="s">
        <v>404</v>
      </c>
      <c r="C1099" s="14" t="s">
        <v>16</v>
      </c>
      <c r="D1099" s="14" t="s">
        <v>17</v>
      </c>
      <c r="E1099" s="14">
        <v>581518</v>
      </c>
    </row>
    <row r="1100" spans="1:5" x14ac:dyDescent="0.25">
      <c r="A1100" s="14" t="s">
        <v>403</v>
      </c>
      <c r="B1100" s="14" t="s">
        <v>404</v>
      </c>
      <c r="C1100" s="14" t="s">
        <v>18</v>
      </c>
      <c r="D1100" s="14" t="s">
        <v>19</v>
      </c>
      <c r="E1100" s="14">
        <v>403226</v>
      </c>
    </row>
    <row r="1101" spans="1:5" x14ac:dyDescent="0.25">
      <c r="A1101" s="14" t="s">
        <v>403</v>
      </c>
      <c r="B1101" s="14" t="s">
        <v>404</v>
      </c>
      <c r="C1101" s="14" t="s">
        <v>20</v>
      </c>
      <c r="D1101" s="14" t="s">
        <v>21</v>
      </c>
      <c r="E1101" s="14">
        <v>178292</v>
      </c>
    </row>
    <row r="1102" spans="1:5" x14ac:dyDescent="0.25">
      <c r="A1102" s="14" t="s">
        <v>403</v>
      </c>
      <c r="B1102" s="14" t="s">
        <v>404</v>
      </c>
      <c r="C1102" s="14" t="s">
        <v>22</v>
      </c>
      <c r="D1102" s="14" t="s">
        <v>23</v>
      </c>
      <c r="E1102" s="14">
        <v>55865</v>
      </c>
    </row>
    <row r="1103" spans="1:5" x14ac:dyDescent="0.25">
      <c r="A1103" s="14" t="s">
        <v>403</v>
      </c>
      <c r="B1103" s="14" t="s">
        <v>404</v>
      </c>
      <c r="C1103" s="14" t="s">
        <v>1</v>
      </c>
      <c r="D1103" s="14" t="s">
        <v>24</v>
      </c>
      <c r="E1103" s="14" t="s">
        <v>1</v>
      </c>
    </row>
    <row r="1104" spans="1:5" x14ac:dyDescent="0.25">
      <c r="A1104" s="14" t="s">
        <v>403</v>
      </c>
      <c r="B1104" s="14" t="s">
        <v>404</v>
      </c>
      <c r="C1104" s="14" t="s">
        <v>25</v>
      </c>
      <c r="D1104" s="14" t="s">
        <v>26</v>
      </c>
      <c r="E1104" s="14">
        <v>17923</v>
      </c>
    </row>
    <row r="1105" spans="1:5" x14ac:dyDescent="0.25">
      <c r="A1105" s="14" t="s">
        <v>403</v>
      </c>
      <c r="B1105" s="14" t="s">
        <v>404</v>
      </c>
      <c r="C1105" s="14" t="s">
        <v>27</v>
      </c>
      <c r="D1105" s="14" t="s">
        <v>28</v>
      </c>
      <c r="E1105" s="14">
        <v>2914492</v>
      </c>
    </row>
    <row r="1106" spans="1:5" x14ac:dyDescent="0.25">
      <c r="A1106" s="14" t="s">
        <v>403</v>
      </c>
      <c r="B1106" s="14" t="s">
        <v>404</v>
      </c>
      <c r="C1106" s="14" t="s">
        <v>29</v>
      </c>
      <c r="D1106" s="14" t="s">
        <v>30</v>
      </c>
      <c r="E1106" s="14">
        <v>2244582</v>
      </c>
    </row>
    <row r="1107" spans="1:5" x14ac:dyDescent="0.25">
      <c r="A1107" s="14" t="s">
        <v>403</v>
      </c>
      <c r="B1107" s="14" t="s">
        <v>404</v>
      </c>
      <c r="C1107" s="14" t="s">
        <v>31</v>
      </c>
      <c r="D1107" s="14" t="s">
        <v>334</v>
      </c>
      <c r="E1107" s="14" t="s">
        <v>335</v>
      </c>
    </row>
    <row r="1108" spans="1:5" x14ac:dyDescent="0.25">
      <c r="A1108" s="14" t="s">
        <v>403</v>
      </c>
      <c r="B1108" s="14" t="s">
        <v>404</v>
      </c>
      <c r="C1108" s="14" t="s">
        <v>32</v>
      </c>
      <c r="D1108" s="14" t="s">
        <v>33</v>
      </c>
      <c r="E1108" s="14">
        <v>0</v>
      </c>
    </row>
    <row r="1109" spans="1:5" x14ac:dyDescent="0.25">
      <c r="A1109" s="14" t="s">
        <v>403</v>
      </c>
      <c r="B1109" s="14" t="s">
        <v>404</v>
      </c>
      <c r="C1109" s="14" t="s">
        <v>34</v>
      </c>
      <c r="D1109" s="14" t="s">
        <v>35</v>
      </c>
      <c r="E1109" s="14">
        <v>0</v>
      </c>
    </row>
    <row r="1110" spans="1:5" x14ac:dyDescent="0.25">
      <c r="A1110" s="14" t="s">
        <v>403</v>
      </c>
      <c r="B1110" s="14" t="s">
        <v>404</v>
      </c>
      <c r="C1110" s="14" t="s">
        <v>336</v>
      </c>
      <c r="D1110" s="14" t="s">
        <v>337</v>
      </c>
      <c r="E1110" s="14" t="s">
        <v>335</v>
      </c>
    </row>
    <row r="1111" spans="1:5" x14ac:dyDescent="0.25">
      <c r="A1111" s="14" t="s">
        <v>403</v>
      </c>
      <c r="B1111" s="14" t="s">
        <v>404</v>
      </c>
      <c r="C1111" s="14" t="s">
        <v>36</v>
      </c>
      <c r="D1111" s="14" t="s">
        <v>338</v>
      </c>
      <c r="E1111" s="14">
        <v>656704</v>
      </c>
    </row>
    <row r="1112" spans="1:5" x14ac:dyDescent="0.25">
      <c r="A1112" s="14" t="s">
        <v>403</v>
      </c>
      <c r="B1112" s="14" t="s">
        <v>404</v>
      </c>
      <c r="C1112" s="14" t="s">
        <v>37</v>
      </c>
      <c r="D1112" s="14" t="s">
        <v>339</v>
      </c>
      <c r="E1112" s="14" t="s">
        <v>335</v>
      </c>
    </row>
    <row r="1113" spans="1:5" x14ac:dyDescent="0.25">
      <c r="A1113" s="14" t="s">
        <v>403</v>
      </c>
      <c r="B1113" s="14" t="s">
        <v>404</v>
      </c>
      <c r="C1113" s="14" t="s">
        <v>38</v>
      </c>
      <c r="D1113" s="14" t="s">
        <v>340</v>
      </c>
      <c r="E1113" s="14" t="s">
        <v>335</v>
      </c>
    </row>
    <row r="1114" spans="1:5" x14ac:dyDescent="0.25">
      <c r="A1114" s="14" t="s">
        <v>403</v>
      </c>
      <c r="B1114" s="14" t="s">
        <v>404</v>
      </c>
      <c r="C1114" s="14" t="s">
        <v>39</v>
      </c>
      <c r="D1114" s="14" t="s">
        <v>40</v>
      </c>
      <c r="E1114" s="14">
        <v>261179</v>
      </c>
    </row>
    <row r="1115" spans="1:5" x14ac:dyDescent="0.25">
      <c r="A1115" s="14" t="s">
        <v>403</v>
      </c>
      <c r="B1115" s="14" t="s">
        <v>404</v>
      </c>
      <c r="C1115" s="14" t="s">
        <v>41</v>
      </c>
      <c r="D1115" s="14" t="s">
        <v>42</v>
      </c>
      <c r="E1115" s="14">
        <v>132180</v>
      </c>
    </row>
    <row r="1116" spans="1:5" x14ac:dyDescent="0.25">
      <c r="A1116" s="14" t="s">
        <v>403</v>
      </c>
      <c r="B1116" s="14" t="s">
        <v>404</v>
      </c>
      <c r="C1116" s="14" t="s">
        <v>43</v>
      </c>
      <c r="D1116" s="14" t="s">
        <v>44</v>
      </c>
      <c r="E1116" s="14">
        <v>224449</v>
      </c>
    </row>
    <row r="1117" spans="1:5" x14ac:dyDescent="0.25">
      <c r="A1117" s="14" t="s">
        <v>403</v>
      </c>
      <c r="B1117" s="14" t="s">
        <v>404</v>
      </c>
      <c r="C1117" s="14" t="s">
        <v>45</v>
      </c>
      <c r="D1117" s="14" t="s">
        <v>46</v>
      </c>
      <c r="E1117" s="14">
        <v>23184</v>
      </c>
    </row>
    <row r="1118" spans="1:5" x14ac:dyDescent="0.25">
      <c r="A1118" s="14" t="s">
        <v>403</v>
      </c>
      <c r="B1118" s="14" t="s">
        <v>404</v>
      </c>
      <c r="C1118" s="14" t="s">
        <v>47</v>
      </c>
      <c r="D1118" s="14" t="s">
        <v>48</v>
      </c>
      <c r="E1118" s="14">
        <v>101895</v>
      </c>
    </row>
    <row r="1119" spans="1:5" x14ac:dyDescent="0.25">
      <c r="A1119" s="14" t="s">
        <v>403</v>
      </c>
      <c r="B1119" s="14" t="s">
        <v>404</v>
      </c>
      <c r="C1119" s="14" t="s">
        <v>49</v>
      </c>
      <c r="D1119" s="14" t="s">
        <v>50</v>
      </c>
      <c r="E1119" s="14">
        <v>99370</v>
      </c>
    </row>
    <row r="1120" spans="1:5" x14ac:dyDescent="0.25">
      <c r="A1120" s="14" t="s">
        <v>403</v>
      </c>
      <c r="B1120" s="14" t="s">
        <v>404</v>
      </c>
      <c r="C1120" s="14" t="s">
        <v>51</v>
      </c>
      <c r="D1120" s="14" t="s">
        <v>52</v>
      </c>
      <c r="E1120" s="14">
        <v>74728</v>
      </c>
    </row>
    <row r="1121" spans="1:5" x14ac:dyDescent="0.25">
      <c r="A1121" s="14" t="s">
        <v>403</v>
      </c>
      <c r="B1121" s="14" t="s">
        <v>404</v>
      </c>
      <c r="C1121" s="14" t="s">
        <v>53</v>
      </c>
      <c r="D1121" s="14" t="s">
        <v>54</v>
      </c>
      <c r="E1121" s="14">
        <v>67719</v>
      </c>
    </row>
    <row r="1122" spans="1:5" x14ac:dyDescent="0.25">
      <c r="A1122" s="14" t="s">
        <v>403</v>
      </c>
      <c r="B1122" s="14" t="s">
        <v>404</v>
      </c>
      <c r="C1122" s="14" t="s">
        <v>341</v>
      </c>
      <c r="D1122" s="14" t="s">
        <v>342</v>
      </c>
      <c r="E1122" s="14">
        <v>475</v>
      </c>
    </row>
    <row r="1123" spans="1:5" x14ac:dyDescent="0.25">
      <c r="A1123" s="14" t="s">
        <v>403</v>
      </c>
      <c r="B1123" s="14" t="s">
        <v>404</v>
      </c>
      <c r="C1123" s="14" t="s">
        <v>343</v>
      </c>
      <c r="D1123" s="14" t="s">
        <v>344</v>
      </c>
      <c r="E1123" s="14">
        <v>3852</v>
      </c>
    </row>
    <row r="1124" spans="1:5" x14ac:dyDescent="0.25">
      <c r="A1124" s="14" t="s">
        <v>403</v>
      </c>
      <c r="B1124" s="14" t="s">
        <v>404</v>
      </c>
      <c r="C1124" s="14" t="s">
        <v>55</v>
      </c>
      <c r="D1124" s="14" t="s">
        <v>56</v>
      </c>
      <c r="E1124" s="14">
        <v>0</v>
      </c>
    </row>
    <row r="1125" spans="1:5" x14ac:dyDescent="0.25">
      <c r="A1125" s="14" t="s">
        <v>403</v>
      </c>
      <c r="B1125" s="14" t="s">
        <v>404</v>
      </c>
      <c r="C1125" s="14" t="s">
        <v>345</v>
      </c>
      <c r="D1125" s="14" t="s">
        <v>346</v>
      </c>
      <c r="E1125" s="14">
        <v>27752</v>
      </c>
    </row>
    <row r="1126" spans="1:5" x14ac:dyDescent="0.25">
      <c r="A1126" s="14" t="s">
        <v>403</v>
      </c>
      <c r="B1126" s="14" t="s">
        <v>404</v>
      </c>
      <c r="C1126" s="14" t="s">
        <v>57</v>
      </c>
      <c r="D1126" s="14" t="s">
        <v>58</v>
      </c>
      <c r="E1126" s="14">
        <v>16109</v>
      </c>
    </row>
    <row r="1127" spans="1:5" x14ac:dyDescent="0.25">
      <c r="A1127" s="14" t="s">
        <v>403</v>
      </c>
      <c r="B1127" s="14" t="s">
        <v>404</v>
      </c>
      <c r="C1127" s="14" t="s">
        <v>347</v>
      </c>
      <c r="D1127" s="14" t="s">
        <v>348</v>
      </c>
      <c r="E1127" s="14" t="s">
        <v>335</v>
      </c>
    </row>
    <row r="1128" spans="1:5" x14ac:dyDescent="0.25">
      <c r="A1128" s="14" t="s">
        <v>403</v>
      </c>
      <c r="B1128" s="14" t="s">
        <v>404</v>
      </c>
      <c r="C1128" s="14" t="s">
        <v>59</v>
      </c>
      <c r="D1128" s="14" t="s">
        <v>60</v>
      </c>
      <c r="E1128" s="14" t="s">
        <v>335</v>
      </c>
    </row>
    <row r="1129" spans="1:5" x14ac:dyDescent="0.25">
      <c r="A1129" s="14" t="s">
        <v>403</v>
      </c>
      <c r="B1129" s="14" t="s">
        <v>404</v>
      </c>
      <c r="C1129" s="14" t="s">
        <v>61</v>
      </c>
      <c r="D1129" s="14" t="s">
        <v>62</v>
      </c>
      <c r="E1129" s="14">
        <v>1948</v>
      </c>
    </row>
    <row r="1130" spans="1:5" x14ac:dyDescent="0.25">
      <c r="A1130" s="14" t="s">
        <v>403</v>
      </c>
      <c r="B1130" s="14" t="s">
        <v>404</v>
      </c>
      <c r="C1130" s="14" t="s">
        <v>63</v>
      </c>
      <c r="D1130" s="14" t="s">
        <v>64</v>
      </c>
      <c r="E1130" s="14">
        <v>0</v>
      </c>
    </row>
    <row r="1131" spans="1:5" x14ac:dyDescent="0.25">
      <c r="A1131" s="14" t="s">
        <v>403</v>
      </c>
      <c r="B1131" s="14" t="s">
        <v>404</v>
      </c>
      <c r="C1131" s="14" t="s">
        <v>65</v>
      </c>
      <c r="D1131" s="14" t="s">
        <v>66</v>
      </c>
      <c r="E1131" s="14">
        <v>1359</v>
      </c>
    </row>
    <row r="1132" spans="1:5" x14ac:dyDescent="0.25">
      <c r="A1132" s="14" t="s">
        <v>403</v>
      </c>
      <c r="B1132" s="14" t="s">
        <v>404</v>
      </c>
      <c r="C1132" s="14" t="s">
        <v>67</v>
      </c>
      <c r="D1132" s="14" t="s">
        <v>68</v>
      </c>
      <c r="E1132" s="14">
        <v>3806</v>
      </c>
    </row>
    <row r="1133" spans="1:5" x14ac:dyDescent="0.25">
      <c r="A1133" s="14" t="s">
        <v>403</v>
      </c>
      <c r="B1133" s="14" t="s">
        <v>404</v>
      </c>
      <c r="C1133" s="14" t="s">
        <v>69</v>
      </c>
      <c r="D1133" s="14" t="s">
        <v>70</v>
      </c>
      <c r="E1133" s="14">
        <v>7009</v>
      </c>
    </row>
    <row r="1134" spans="1:5" x14ac:dyDescent="0.25">
      <c r="A1134" s="14" t="s">
        <v>403</v>
      </c>
      <c r="B1134" s="14" t="s">
        <v>404</v>
      </c>
      <c r="C1134" s="14" t="s">
        <v>71</v>
      </c>
      <c r="D1134" s="14" t="s">
        <v>72</v>
      </c>
      <c r="E1134" s="14">
        <v>1188</v>
      </c>
    </row>
    <row r="1135" spans="1:5" x14ac:dyDescent="0.25">
      <c r="A1135" s="14" t="s">
        <v>403</v>
      </c>
      <c r="B1135" s="14" t="s">
        <v>404</v>
      </c>
      <c r="C1135" s="14" t="s">
        <v>73</v>
      </c>
      <c r="D1135" s="14" t="s">
        <v>74</v>
      </c>
      <c r="E1135" s="14" t="s">
        <v>335</v>
      </c>
    </row>
    <row r="1136" spans="1:5" x14ac:dyDescent="0.25">
      <c r="A1136" s="14" t="s">
        <v>403</v>
      </c>
      <c r="B1136" s="14" t="s">
        <v>404</v>
      </c>
      <c r="C1136" s="14" t="s">
        <v>75</v>
      </c>
      <c r="D1136" s="14" t="s">
        <v>76</v>
      </c>
      <c r="E1136" s="14">
        <v>0</v>
      </c>
    </row>
    <row r="1137" spans="1:5" x14ac:dyDescent="0.25">
      <c r="A1137" s="14" t="s">
        <v>403</v>
      </c>
      <c r="B1137" s="14" t="s">
        <v>404</v>
      </c>
      <c r="C1137" s="14" t="s">
        <v>77</v>
      </c>
      <c r="D1137" s="14" t="s">
        <v>78</v>
      </c>
      <c r="E1137" s="14" t="s">
        <v>335</v>
      </c>
    </row>
    <row r="1138" spans="1:5" x14ac:dyDescent="0.25">
      <c r="A1138" s="14" t="s">
        <v>403</v>
      </c>
      <c r="B1138" s="14" t="s">
        <v>404</v>
      </c>
      <c r="C1138" s="14" t="s">
        <v>349</v>
      </c>
      <c r="D1138" s="14" t="s">
        <v>350</v>
      </c>
      <c r="E1138" s="14">
        <v>0</v>
      </c>
    </row>
    <row r="1139" spans="1:5" x14ac:dyDescent="0.25">
      <c r="A1139" s="14" t="s">
        <v>403</v>
      </c>
      <c r="B1139" s="14" t="s">
        <v>404</v>
      </c>
      <c r="C1139" s="14" t="s">
        <v>351</v>
      </c>
      <c r="D1139" s="14" t="s">
        <v>352</v>
      </c>
      <c r="E1139" s="14">
        <v>0</v>
      </c>
    </row>
    <row r="1140" spans="1:5" x14ac:dyDescent="0.25">
      <c r="A1140" s="14" t="s">
        <v>403</v>
      </c>
      <c r="B1140" s="14" t="s">
        <v>404</v>
      </c>
      <c r="C1140" s="14" t="s">
        <v>353</v>
      </c>
      <c r="D1140" s="14" t="s">
        <v>354</v>
      </c>
      <c r="E1140" s="14">
        <v>0</v>
      </c>
    </row>
    <row r="1141" spans="1:5" x14ac:dyDescent="0.25">
      <c r="A1141" s="14" t="s">
        <v>403</v>
      </c>
      <c r="B1141" s="14" t="s">
        <v>404</v>
      </c>
      <c r="C1141" s="14" t="s">
        <v>355</v>
      </c>
      <c r="D1141" s="14" t="s">
        <v>356</v>
      </c>
      <c r="E1141" s="14">
        <v>1395</v>
      </c>
    </row>
    <row r="1142" spans="1:5" x14ac:dyDescent="0.25">
      <c r="A1142" s="14" t="s">
        <v>403</v>
      </c>
      <c r="B1142" s="14" t="s">
        <v>404</v>
      </c>
      <c r="C1142" s="14" t="s">
        <v>357</v>
      </c>
      <c r="D1142" s="14" t="s">
        <v>358</v>
      </c>
      <c r="E1142" s="14" t="s">
        <v>335</v>
      </c>
    </row>
    <row r="1143" spans="1:5" x14ac:dyDescent="0.25">
      <c r="A1143" s="14" t="s">
        <v>403</v>
      </c>
      <c r="B1143" s="14" t="s">
        <v>404</v>
      </c>
      <c r="C1143" s="14" t="s">
        <v>79</v>
      </c>
      <c r="D1143" s="14" t="s">
        <v>80</v>
      </c>
      <c r="E1143" s="14">
        <v>790</v>
      </c>
    </row>
    <row r="1144" spans="1:5" x14ac:dyDescent="0.25">
      <c r="A1144" s="14" t="s">
        <v>403</v>
      </c>
      <c r="B1144" s="14" t="s">
        <v>404</v>
      </c>
      <c r="C1144" s="14" t="s">
        <v>81</v>
      </c>
      <c r="D1144" s="14" t="s">
        <v>82</v>
      </c>
      <c r="E1144" s="14">
        <v>1185</v>
      </c>
    </row>
    <row r="1145" spans="1:5" x14ac:dyDescent="0.25">
      <c r="A1145" s="14" t="s">
        <v>403</v>
      </c>
      <c r="B1145" s="14" t="s">
        <v>404</v>
      </c>
      <c r="C1145" s="14" t="s">
        <v>83</v>
      </c>
      <c r="D1145" s="14" t="s">
        <v>84</v>
      </c>
      <c r="E1145" s="14">
        <v>122475</v>
      </c>
    </row>
    <row r="1146" spans="1:5" x14ac:dyDescent="0.25">
      <c r="A1146" s="14" t="s">
        <v>403</v>
      </c>
      <c r="B1146" s="14" t="s">
        <v>404</v>
      </c>
      <c r="C1146" s="14" t="s">
        <v>85</v>
      </c>
      <c r="D1146" s="14" t="s">
        <v>86</v>
      </c>
      <c r="E1146" s="14">
        <v>214979</v>
      </c>
    </row>
    <row r="1147" spans="1:5" x14ac:dyDescent="0.25">
      <c r="A1147" s="14" t="s">
        <v>403</v>
      </c>
      <c r="B1147" s="14" t="s">
        <v>404</v>
      </c>
      <c r="C1147" s="14" t="s">
        <v>87</v>
      </c>
      <c r="D1147" s="14" t="s">
        <v>88</v>
      </c>
      <c r="E1147" s="14">
        <v>60532</v>
      </c>
    </row>
    <row r="1148" spans="1:5" x14ac:dyDescent="0.25">
      <c r="A1148" s="14" t="s">
        <v>403</v>
      </c>
      <c r="B1148" s="14" t="s">
        <v>404</v>
      </c>
      <c r="C1148" s="14" t="s">
        <v>89</v>
      </c>
      <c r="D1148" s="14" t="s">
        <v>90</v>
      </c>
      <c r="E1148" s="14">
        <v>6544</v>
      </c>
    </row>
    <row r="1149" spans="1:5" x14ac:dyDescent="0.25">
      <c r="A1149" s="14" t="s">
        <v>403</v>
      </c>
      <c r="B1149" s="14" t="s">
        <v>404</v>
      </c>
      <c r="C1149" s="14" t="s">
        <v>91</v>
      </c>
      <c r="D1149" s="14" t="s">
        <v>92</v>
      </c>
      <c r="E1149" s="14">
        <v>7572</v>
      </c>
    </row>
    <row r="1150" spans="1:5" x14ac:dyDescent="0.25">
      <c r="A1150" s="14" t="s">
        <v>403</v>
      </c>
      <c r="B1150" s="14" t="s">
        <v>404</v>
      </c>
      <c r="C1150" s="14" t="s">
        <v>93</v>
      </c>
      <c r="D1150" s="14" t="s">
        <v>94</v>
      </c>
      <c r="E1150" s="14">
        <v>21571</v>
      </c>
    </row>
    <row r="1151" spans="1:5" x14ac:dyDescent="0.25">
      <c r="A1151" s="14" t="s">
        <v>403</v>
      </c>
      <c r="B1151" s="14" t="s">
        <v>404</v>
      </c>
      <c r="C1151" s="14" t="s">
        <v>95</v>
      </c>
      <c r="D1151" s="14" t="s">
        <v>96</v>
      </c>
      <c r="E1151" s="14">
        <v>22224</v>
      </c>
    </row>
    <row r="1152" spans="1:5" x14ac:dyDescent="0.25">
      <c r="A1152" s="14" t="s">
        <v>403</v>
      </c>
      <c r="B1152" s="14" t="s">
        <v>404</v>
      </c>
      <c r="C1152" s="14" t="s">
        <v>97</v>
      </c>
      <c r="D1152" s="14" t="s">
        <v>98</v>
      </c>
      <c r="E1152" s="14">
        <v>8195</v>
      </c>
    </row>
    <row r="1153" spans="1:5" x14ac:dyDescent="0.25">
      <c r="A1153" s="14" t="s">
        <v>403</v>
      </c>
      <c r="B1153" s="14" t="s">
        <v>404</v>
      </c>
      <c r="C1153" s="14" t="s">
        <v>99</v>
      </c>
      <c r="D1153" s="14" t="s">
        <v>100</v>
      </c>
      <c r="E1153" s="14">
        <v>22228</v>
      </c>
    </row>
    <row r="1154" spans="1:5" x14ac:dyDescent="0.25">
      <c r="A1154" s="14" t="s">
        <v>403</v>
      </c>
      <c r="B1154" s="14" t="s">
        <v>404</v>
      </c>
      <c r="C1154" s="14" t="s">
        <v>101</v>
      </c>
      <c r="D1154" s="14" t="s">
        <v>102</v>
      </c>
      <c r="E1154" s="14">
        <v>6465</v>
      </c>
    </row>
    <row r="1155" spans="1:5" x14ac:dyDescent="0.25">
      <c r="A1155" s="14" t="s">
        <v>403</v>
      </c>
      <c r="B1155" s="14" t="s">
        <v>404</v>
      </c>
      <c r="C1155" s="14" t="s">
        <v>103</v>
      </c>
      <c r="D1155" s="14" t="s">
        <v>104</v>
      </c>
      <c r="E1155" s="14">
        <v>2626</v>
      </c>
    </row>
    <row r="1156" spans="1:5" x14ac:dyDescent="0.25">
      <c r="A1156" s="14" t="s">
        <v>403</v>
      </c>
      <c r="B1156" s="14" t="s">
        <v>404</v>
      </c>
      <c r="C1156" s="14" t="s">
        <v>105</v>
      </c>
      <c r="D1156" s="14" t="s">
        <v>106</v>
      </c>
      <c r="E1156" s="14">
        <v>39770</v>
      </c>
    </row>
    <row r="1157" spans="1:5" x14ac:dyDescent="0.25">
      <c r="A1157" s="14" t="s">
        <v>403</v>
      </c>
      <c r="B1157" s="14" t="s">
        <v>404</v>
      </c>
      <c r="C1157" s="14" t="s">
        <v>107</v>
      </c>
      <c r="D1157" s="14" t="s">
        <v>108</v>
      </c>
      <c r="E1157" s="14">
        <v>7731</v>
      </c>
    </row>
    <row r="1158" spans="1:5" x14ac:dyDescent="0.25">
      <c r="A1158" s="14" t="s">
        <v>403</v>
      </c>
      <c r="B1158" s="14" t="s">
        <v>404</v>
      </c>
      <c r="C1158" s="14" t="s">
        <v>109</v>
      </c>
      <c r="D1158" s="14" t="s">
        <v>110</v>
      </c>
      <c r="E1158" s="14">
        <v>9521</v>
      </c>
    </row>
    <row r="1159" spans="1:5" x14ac:dyDescent="0.25">
      <c r="A1159" s="14" t="s">
        <v>403</v>
      </c>
      <c r="B1159" s="14" t="s">
        <v>404</v>
      </c>
      <c r="C1159" s="14" t="s">
        <v>111</v>
      </c>
      <c r="D1159" s="14" t="s">
        <v>112</v>
      </c>
      <c r="E1159" s="14">
        <v>89411</v>
      </c>
    </row>
    <row r="1160" spans="1:5" x14ac:dyDescent="0.25">
      <c r="A1160" s="14" t="s">
        <v>403</v>
      </c>
      <c r="B1160" s="14" t="s">
        <v>404</v>
      </c>
      <c r="C1160" s="14" t="s">
        <v>113</v>
      </c>
      <c r="D1160" s="14" t="s">
        <v>114</v>
      </c>
      <c r="E1160" s="14" t="s">
        <v>335</v>
      </c>
    </row>
    <row r="1161" spans="1:5" x14ac:dyDescent="0.25">
      <c r="A1161" s="14" t="s">
        <v>403</v>
      </c>
      <c r="B1161" s="14" t="s">
        <v>404</v>
      </c>
      <c r="C1161" s="14" t="s">
        <v>359</v>
      </c>
      <c r="D1161" s="14" t="s">
        <v>360</v>
      </c>
      <c r="E1161" s="14">
        <v>3967</v>
      </c>
    </row>
    <row r="1162" spans="1:5" x14ac:dyDescent="0.25">
      <c r="A1162" s="14" t="s">
        <v>403</v>
      </c>
      <c r="B1162" s="14" t="s">
        <v>404</v>
      </c>
      <c r="C1162" s="14" t="s">
        <v>115</v>
      </c>
      <c r="D1162" s="14" t="s">
        <v>116</v>
      </c>
      <c r="E1162" s="14">
        <v>0</v>
      </c>
    </row>
    <row r="1163" spans="1:5" x14ac:dyDescent="0.25">
      <c r="A1163" s="14" t="s">
        <v>403</v>
      </c>
      <c r="B1163" s="14" t="s">
        <v>404</v>
      </c>
      <c r="C1163" s="14" t="s">
        <v>117</v>
      </c>
      <c r="D1163" s="14" t="s">
        <v>118</v>
      </c>
      <c r="E1163" s="14">
        <v>75051</v>
      </c>
    </row>
    <row r="1164" spans="1:5" x14ac:dyDescent="0.25">
      <c r="A1164" s="14" t="s">
        <v>403</v>
      </c>
      <c r="B1164" s="14" t="s">
        <v>404</v>
      </c>
      <c r="C1164" s="14" t="s">
        <v>119</v>
      </c>
      <c r="D1164" s="14" t="s">
        <v>120</v>
      </c>
      <c r="E1164" s="14" t="s">
        <v>335</v>
      </c>
    </row>
    <row r="1165" spans="1:5" x14ac:dyDescent="0.25">
      <c r="A1165" s="14" t="s">
        <v>403</v>
      </c>
      <c r="B1165" s="14" t="s">
        <v>404</v>
      </c>
      <c r="C1165" s="14" t="s">
        <v>361</v>
      </c>
      <c r="D1165" s="14" t="s">
        <v>362</v>
      </c>
      <c r="E1165" s="14">
        <v>2464</v>
      </c>
    </row>
    <row r="1166" spans="1:5" x14ac:dyDescent="0.25">
      <c r="A1166" s="14" t="s">
        <v>403</v>
      </c>
      <c r="B1166" s="14" t="s">
        <v>404</v>
      </c>
      <c r="C1166" s="14" t="s">
        <v>121</v>
      </c>
      <c r="D1166" s="14" t="s">
        <v>122</v>
      </c>
      <c r="E1166" s="14">
        <v>0</v>
      </c>
    </row>
    <row r="1167" spans="1:5" x14ac:dyDescent="0.25">
      <c r="A1167" s="14" t="s">
        <v>403</v>
      </c>
      <c r="B1167" s="14" t="s">
        <v>404</v>
      </c>
      <c r="C1167" s="14" t="s">
        <v>123</v>
      </c>
      <c r="D1167" s="14" t="s">
        <v>124</v>
      </c>
      <c r="E1167" s="14">
        <v>3025</v>
      </c>
    </row>
    <row r="1168" spans="1:5" x14ac:dyDescent="0.25">
      <c r="A1168" s="14" t="s">
        <v>403</v>
      </c>
      <c r="B1168" s="14" t="s">
        <v>404</v>
      </c>
      <c r="C1168" s="14" t="s">
        <v>125</v>
      </c>
      <c r="D1168" s="14" t="s">
        <v>126</v>
      </c>
      <c r="E1168" s="14" t="s">
        <v>335</v>
      </c>
    </row>
    <row r="1169" spans="1:5" x14ac:dyDescent="0.25">
      <c r="A1169" s="14" t="s">
        <v>403</v>
      </c>
      <c r="B1169" s="14" t="s">
        <v>404</v>
      </c>
      <c r="C1169" s="14" t="s">
        <v>127</v>
      </c>
      <c r="D1169" s="14" t="s">
        <v>128</v>
      </c>
      <c r="E1169" s="14">
        <v>0</v>
      </c>
    </row>
    <row r="1170" spans="1:5" x14ac:dyDescent="0.25">
      <c r="A1170" s="14" t="s">
        <v>403</v>
      </c>
      <c r="B1170" s="14" t="s">
        <v>404</v>
      </c>
      <c r="C1170" s="14" t="s">
        <v>129</v>
      </c>
      <c r="D1170" s="14" t="s">
        <v>130</v>
      </c>
      <c r="E1170" s="14">
        <v>13891</v>
      </c>
    </row>
    <row r="1171" spans="1:5" x14ac:dyDescent="0.25">
      <c r="A1171" s="14" t="s">
        <v>403</v>
      </c>
      <c r="B1171" s="14" t="s">
        <v>404</v>
      </c>
      <c r="C1171" s="14" t="s">
        <v>363</v>
      </c>
      <c r="D1171" s="14" t="s">
        <v>364</v>
      </c>
      <c r="E1171" s="14" t="s">
        <v>335</v>
      </c>
    </row>
    <row r="1172" spans="1:5" x14ac:dyDescent="0.25">
      <c r="A1172" s="14" t="s">
        <v>403</v>
      </c>
      <c r="B1172" s="14" t="s">
        <v>404</v>
      </c>
      <c r="C1172" s="14" t="s">
        <v>365</v>
      </c>
      <c r="D1172" s="14" t="s">
        <v>366</v>
      </c>
      <c r="E1172" s="14" t="s">
        <v>335</v>
      </c>
    </row>
    <row r="1173" spans="1:5" x14ac:dyDescent="0.25">
      <c r="A1173" s="14" t="s">
        <v>403</v>
      </c>
      <c r="B1173" s="14" t="s">
        <v>404</v>
      </c>
      <c r="C1173" s="14" t="s">
        <v>131</v>
      </c>
      <c r="D1173" s="14" t="s">
        <v>132</v>
      </c>
      <c r="E1173" s="14">
        <v>3277</v>
      </c>
    </row>
    <row r="1174" spans="1:5" x14ac:dyDescent="0.25">
      <c r="A1174" s="14" t="s">
        <v>403</v>
      </c>
      <c r="B1174" s="14" t="s">
        <v>404</v>
      </c>
      <c r="C1174" s="14" t="s">
        <v>367</v>
      </c>
      <c r="D1174" s="14" t="s">
        <v>368</v>
      </c>
      <c r="E1174" s="14" t="s">
        <v>369</v>
      </c>
    </row>
    <row r="1175" spans="1:5" x14ac:dyDescent="0.25">
      <c r="A1175" s="14" t="s">
        <v>403</v>
      </c>
      <c r="B1175" s="14" t="s">
        <v>404</v>
      </c>
      <c r="C1175" s="14" t="s">
        <v>133</v>
      </c>
      <c r="D1175" s="14" t="s">
        <v>134</v>
      </c>
      <c r="E1175" s="14">
        <v>7586</v>
      </c>
    </row>
    <row r="1176" spans="1:5" x14ac:dyDescent="0.25">
      <c r="A1176" s="14" t="s">
        <v>403</v>
      </c>
      <c r="B1176" s="14" t="s">
        <v>404</v>
      </c>
      <c r="C1176" s="14" t="s">
        <v>135</v>
      </c>
      <c r="D1176" s="14" t="s">
        <v>136</v>
      </c>
      <c r="E1176" s="14" t="s">
        <v>335</v>
      </c>
    </row>
    <row r="1177" spans="1:5" x14ac:dyDescent="0.25">
      <c r="A1177" s="14" t="s">
        <v>403</v>
      </c>
      <c r="B1177" s="14" t="s">
        <v>404</v>
      </c>
      <c r="C1177" s="14" t="s">
        <v>370</v>
      </c>
      <c r="D1177" s="14" t="s">
        <v>371</v>
      </c>
      <c r="E1177" s="14">
        <v>0</v>
      </c>
    </row>
    <row r="1178" spans="1:5" x14ac:dyDescent="0.25">
      <c r="A1178" s="14" t="s">
        <v>403</v>
      </c>
      <c r="B1178" s="14" t="s">
        <v>404</v>
      </c>
      <c r="C1178" s="14" t="s">
        <v>137</v>
      </c>
      <c r="D1178" s="14" t="s">
        <v>138</v>
      </c>
      <c r="E1178" s="14">
        <v>47627</v>
      </c>
    </row>
    <row r="1179" spans="1:5" x14ac:dyDescent="0.25">
      <c r="A1179" s="14" t="s">
        <v>403</v>
      </c>
      <c r="B1179" s="14" t="s">
        <v>404</v>
      </c>
      <c r="C1179" s="14" t="s">
        <v>139</v>
      </c>
      <c r="D1179" s="14" t="s">
        <v>140</v>
      </c>
      <c r="E1179" s="14">
        <v>0</v>
      </c>
    </row>
    <row r="1180" spans="1:5" x14ac:dyDescent="0.25">
      <c r="A1180" s="14" t="s">
        <v>403</v>
      </c>
      <c r="B1180" s="14" t="s">
        <v>404</v>
      </c>
      <c r="C1180" s="14" t="s">
        <v>141</v>
      </c>
      <c r="D1180" s="14" t="s">
        <v>142</v>
      </c>
      <c r="E1180" s="14">
        <v>28543</v>
      </c>
    </row>
    <row r="1181" spans="1:5" x14ac:dyDescent="0.25">
      <c r="A1181" s="14" t="s">
        <v>403</v>
      </c>
      <c r="B1181" s="14" t="s">
        <v>404</v>
      </c>
      <c r="C1181" s="14" t="s">
        <v>143</v>
      </c>
      <c r="D1181" s="14" t="s">
        <v>144</v>
      </c>
      <c r="E1181" s="14">
        <v>2889</v>
      </c>
    </row>
    <row r="1182" spans="1:5" x14ac:dyDescent="0.25">
      <c r="A1182" s="14" t="s">
        <v>403</v>
      </c>
      <c r="B1182" s="14" t="s">
        <v>404</v>
      </c>
      <c r="C1182" s="14" t="s">
        <v>145</v>
      </c>
      <c r="D1182" s="14" t="s">
        <v>146</v>
      </c>
      <c r="E1182" s="14">
        <v>16195</v>
      </c>
    </row>
    <row r="1183" spans="1:5" x14ac:dyDescent="0.25">
      <c r="A1183" s="14" t="s">
        <v>403</v>
      </c>
      <c r="B1183" s="14" t="s">
        <v>404</v>
      </c>
      <c r="C1183" s="14" t="s">
        <v>147</v>
      </c>
      <c r="D1183" s="14" t="s">
        <v>148</v>
      </c>
      <c r="E1183" s="14">
        <v>0</v>
      </c>
    </row>
    <row r="1184" spans="1:5" x14ac:dyDescent="0.25">
      <c r="A1184" s="14" t="s">
        <v>403</v>
      </c>
      <c r="B1184" s="14" t="s">
        <v>404</v>
      </c>
      <c r="C1184" s="14" t="s">
        <v>149</v>
      </c>
      <c r="D1184" s="14" t="s">
        <v>150</v>
      </c>
      <c r="E1184" s="14">
        <v>28453</v>
      </c>
    </row>
    <row r="1185" spans="1:5" x14ac:dyDescent="0.25">
      <c r="A1185" s="14" t="s">
        <v>403</v>
      </c>
      <c r="B1185" s="14" t="s">
        <v>404</v>
      </c>
      <c r="C1185" s="14" t="s">
        <v>151</v>
      </c>
      <c r="D1185" s="14" t="s">
        <v>152</v>
      </c>
      <c r="E1185" s="14">
        <v>8951</v>
      </c>
    </row>
    <row r="1186" spans="1:5" x14ac:dyDescent="0.25">
      <c r="A1186" s="14" t="s">
        <v>403</v>
      </c>
      <c r="B1186" s="14" t="s">
        <v>404</v>
      </c>
      <c r="C1186" s="14" t="s">
        <v>153</v>
      </c>
      <c r="D1186" s="14" t="s">
        <v>154</v>
      </c>
      <c r="E1186" s="14">
        <v>19502</v>
      </c>
    </row>
    <row r="1187" spans="1:5" x14ac:dyDescent="0.25">
      <c r="A1187" s="14" t="s">
        <v>403</v>
      </c>
      <c r="B1187" s="14" t="s">
        <v>404</v>
      </c>
      <c r="C1187" s="14" t="s">
        <v>155</v>
      </c>
      <c r="D1187" s="14" t="s">
        <v>156</v>
      </c>
      <c r="E1187" s="14">
        <v>0</v>
      </c>
    </row>
    <row r="1188" spans="1:5" x14ac:dyDescent="0.25">
      <c r="A1188" s="14" t="s">
        <v>403</v>
      </c>
      <c r="B1188" s="14" t="s">
        <v>404</v>
      </c>
      <c r="C1188" s="14" t="s">
        <v>157</v>
      </c>
      <c r="D1188" s="14" t="s">
        <v>158</v>
      </c>
      <c r="E1188" s="14">
        <v>53162</v>
      </c>
    </row>
    <row r="1189" spans="1:5" x14ac:dyDescent="0.25">
      <c r="A1189" s="14" t="s">
        <v>403</v>
      </c>
      <c r="B1189" s="14" t="s">
        <v>404</v>
      </c>
      <c r="C1189" s="14" t="s">
        <v>159</v>
      </c>
      <c r="D1189" s="14" t="s">
        <v>160</v>
      </c>
      <c r="E1189" s="14">
        <v>21566</v>
      </c>
    </row>
    <row r="1190" spans="1:5" x14ac:dyDescent="0.25">
      <c r="A1190" s="14" t="s">
        <v>403</v>
      </c>
      <c r="B1190" s="14" t="s">
        <v>404</v>
      </c>
      <c r="C1190" s="14" t="s">
        <v>161</v>
      </c>
      <c r="D1190" s="14" t="s">
        <v>162</v>
      </c>
      <c r="E1190" s="14">
        <v>47228</v>
      </c>
    </row>
    <row r="1191" spans="1:5" x14ac:dyDescent="0.25">
      <c r="A1191" s="14" t="s">
        <v>403</v>
      </c>
      <c r="B1191" s="14" t="s">
        <v>404</v>
      </c>
      <c r="C1191" s="14" t="s">
        <v>163</v>
      </c>
      <c r="D1191" s="14" t="s">
        <v>164</v>
      </c>
      <c r="E1191" s="14">
        <v>30192</v>
      </c>
    </row>
    <row r="1192" spans="1:5" x14ac:dyDescent="0.25">
      <c r="A1192" s="14" t="s">
        <v>403</v>
      </c>
      <c r="B1192" s="14" t="s">
        <v>404</v>
      </c>
      <c r="C1192" s="14" t="s">
        <v>165</v>
      </c>
      <c r="D1192" s="14" t="s">
        <v>166</v>
      </c>
      <c r="E1192" s="14">
        <v>17036</v>
      </c>
    </row>
    <row r="1193" spans="1:5" x14ac:dyDescent="0.25">
      <c r="A1193" s="14" t="s">
        <v>403</v>
      </c>
      <c r="B1193" s="14" t="s">
        <v>404</v>
      </c>
      <c r="C1193" s="14" t="s">
        <v>167</v>
      </c>
      <c r="D1193" s="14" t="s">
        <v>168</v>
      </c>
      <c r="E1193" s="14">
        <v>15337</v>
      </c>
    </row>
    <row r="1194" spans="1:5" x14ac:dyDescent="0.25">
      <c r="A1194" s="14" t="s">
        <v>403</v>
      </c>
      <c r="B1194" s="14" t="s">
        <v>404</v>
      </c>
      <c r="C1194" s="14" t="s">
        <v>169</v>
      </c>
      <c r="D1194" s="14" t="s">
        <v>170</v>
      </c>
      <c r="E1194" s="14">
        <v>331056</v>
      </c>
    </row>
    <row r="1195" spans="1:5" x14ac:dyDescent="0.25">
      <c r="A1195" s="14" t="s">
        <v>403</v>
      </c>
      <c r="B1195" s="14" t="s">
        <v>404</v>
      </c>
      <c r="C1195" s="14" t="s">
        <v>171</v>
      </c>
      <c r="D1195" s="14" t="s">
        <v>172</v>
      </c>
      <c r="E1195" s="14">
        <v>131953</v>
      </c>
    </row>
    <row r="1196" spans="1:5" x14ac:dyDescent="0.25">
      <c r="A1196" s="14" t="s">
        <v>403</v>
      </c>
      <c r="B1196" s="14" t="s">
        <v>404</v>
      </c>
      <c r="C1196" s="14" t="s">
        <v>372</v>
      </c>
      <c r="D1196" s="14" t="s">
        <v>373</v>
      </c>
      <c r="E1196" s="14" t="s">
        <v>335</v>
      </c>
    </row>
    <row r="1197" spans="1:5" x14ac:dyDescent="0.25">
      <c r="A1197" s="14" t="s">
        <v>403</v>
      </c>
      <c r="B1197" s="14" t="s">
        <v>404</v>
      </c>
      <c r="C1197" s="14" t="s">
        <v>374</v>
      </c>
      <c r="D1197" s="14" t="s">
        <v>375</v>
      </c>
      <c r="E1197" s="14" t="s">
        <v>335</v>
      </c>
    </row>
    <row r="1198" spans="1:5" x14ac:dyDescent="0.25">
      <c r="A1198" s="14" t="s">
        <v>403</v>
      </c>
      <c r="B1198" s="14" t="s">
        <v>404</v>
      </c>
      <c r="C1198" s="14" t="s">
        <v>173</v>
      </c>
      <c r="D1198" s="14" t="s">
        <v>174</v>
      </c>
      <c r="E1198" s="14">
        <v>27900</v>
      </c>
    </row>
    <row r="1199" spans="1:5" x14ac:dyDescent="0.25">
      <c r="A1199" s="14" t="s">
        <v>403</v>
      </c>
      <c r="B1199" s="14" t="s">
        <v>404</v>
      </c>
      <c r="C1199" s="14" t="s">
        <v>175</v>
      </c>
      <c r="D1199" s="14" t="s">
        <v>176</v>
      </c>
      <c r="E1199" s="14" t="s">
        <v>335</v>
      </c>
    </row>
    <row r="1200" spans="1:5" x14ac:dyDescent="0.25">
      <c r="A1200" s="14" t="s">
        <v>403</v>
      </c>
      <c r="B1200" s="14" t="s">
        <v>404</v>
      </c>
      <c r="C1200" s="14" t="s">
        <v>376</v>
      </c>
      <c r="D1200" s="14" t="s">
        <v>377</v>
      </c>
      <c r="E1200" s="14" t="s">
        <v>335</v>
      </c>
    </row>
    <row r="1201" spans="1:5" x14ac:dyDescent="0.25">
      <c r="A1201" s="14" t="s">
        <v>403</v>
      </c>
      <c r="B1201" s="14" t="s">
        <v>404</v>
      </c>
      <c r="C1201" s="14" t="s">
        <v>378</v>
      </c>
      <c r="D1201" s="14" t="s">
        <v>379</v>
      </c>
      <c r="E1201" s="14" t="s">
        <v>335</v>
      </c>
    </row>
    <row r="1202" spans="1:5" x14ac:dyDescent="0.25">
      <c r="A1202" s="14" t="s">
        <v>403</v>
      </c>
      <c r="B1202" s="14" t="s">
        <v>404</v>
      </c>
      <c r="C1202" s="14" t="s">
        <v>177</v>
      </c>
      <c r="D1202" s="14" t="s">
        <v>178</v>
      </c>
      <c r="E1202" s="14">
        <v>12222</v>
      </c>
    </row>
    <row r="1203" spans="1:5" x14ac:dyDescent="0.25">
      <c r="A1203" s="14" t="s">
        <v>403</v>
      </c>
      <c r="B1203" s="14" t="s">
        <v>404</v>
      </c>
      <c r="C1203" s="14" t="s">
        <v>179</v>
      </c>
      <c r="D1203" s="14" t="s">
        <v>180</v>
      </c>
      <c r="E1203" s="14">
        <v>79385</v>
      </c>
    </row>
    <row r="1204" spans="1:5" x14ac:dyDescent="0.25">
      <c r="A1204" s="14" t="s">
        <v>403</v>
      </c>
      <c r="B1204" s="14" t="s">
        <v>404</v>
      </c>
      <c r="C1204" s="14" t="s">
        <v>181</v>
      </c>
      <c r="D1204" s="14" t="s">
        <v>182</v>
      </c>
      <c r="E1204" s="14">
        <v>11430</v>
      </c>
    </row>
    <row r="1205" spans="1:5" x14ac:dyDescent="0.25">
      <c r="A1205" s="14" t="s">
        <v>403</v>
      </c>
      <c r="B1205" s="14" t="s">
        <v>404</v>
      </c>
      <c r="C1205" s="14" t="s">
        <v>183</v>
      </c>
      <c r="D1205" s="14" t="s">
        <v>184</v>
      </c>
      <c r="E1205" s="14">
        <v>67955</v>
      </c>
    </row>
    <row r="1206" spans="1:5" x14ac:dyDescent="0.25">
      <c r="A1206" s="14" t="s">
        <v>403</v>
      </c>
      <c r="B1206" s="14" t="s">
        <v>404</v>
      </c>
      <c r="C1206" s="14" t="s">
        <v>185</v>
      </c>
      <c r="D1206" s="14" t="s">
        <v>186</v>
      </c>
      <c r="E1206" s="14">
        <v>76560</v>
      </c>
    </row>
    <row r="1207" spans="1:5" x14ac:dyDescent="0.25">
      <c r="A1207" s="14" t="s">
        <v>403</v>
      </c>
      <c r="B1207" s="14" t="s">
        <v>404</v>
      </c>
      <c r="C1207" s="14" t="s">
        <v>187</v>
      </c>
      <c r="D1207" s="14" t="s">
        <v>188</v>
      </c>
      <c r="E1207" s="14">
        <v>38799</v>
      </c>
    </row>
    <row r="1208" spans="1:5" x14ac:dyDescent="0.25">
      <c r="A1208" s="14" t="s">
        <v>403</v>
      </c>
      <c r="B1208" s="14" t="s">
        <v>404</v>
      </c>
      <c r="C1208" s="14" t="s">
        <v>189</v>
      </c>
      <c r="D1208" s="14" t="s">
        <v>190</v>
      </c>
      <c r="E1208" s="14">
        <v>9238</v>
      </c>
    </row>
    <row r="1209" spans="1:5" x14ac:dyDescent="0.25">
      <c r="A1209" s="14" t="s">
        <v>403</v>
      </c>
      <c r="B1209" s="14" t="s">
        <v>404</v>
      </c>
      <c r="C1209" s="14" t="s">
        <v>191</v>
      </c>
      <c r="D1209" s="14" t="s">
        <v>192</v>
      </c>
      <c r="E1209" s="14">
        <v>25085</v>
      </c>
    </row>
    <row r="1210" spans="1:5" x14ac:dyDescent="0.25">
      <c r="A1210" s="14" t="s">
        <v>403</v>
      </c>
      <c r="B1210" s="14" t="s">
        <v>404</v>
      </c>
      <c r="C1210" s="14" t="s">
        <v>193</v>
      </c>
      <c r="D1210" s="14" t="s">
        <v>194</v>
      </c>
      <c r="E1210" s="14">
        <v>3438</v>
      </c>
    </row>
    <row r="1211" spans="1:5" x14ac:dyDescent="0.25">
      <c r="A1211" s="14" t="s">
        <v>403</v>
      </c>
      <c r="B1211" s="14" t="s">
        <v>404</v>
      </c>
      <c r="C1211" s="14" t="s">
        <v>195</v>
      </c>
      <c r="D1211" s="14" t="s">
        <v>196</v>
      </c>
      <c r="E1211" s="14">
        <v>669910</v>
      </c>
    </row>
    <row r="1212" spans="1:5" x14ac:dyDescent="0.25">
      <c r="A1212" s="14" t="s">
        <v>403</v>
      </c>
      <c r="B1212" s="14" t="s">
        <v>404</v>
      </c>
      <c r="C1212" s="14" t="s">
        <v>197</v>
      </c>
      <c r="D1212" s="14" t="s">
        <v>198</v>
      </c>
      <c r="E1212" s="14">
        <v>128978</v>
      </c>
    </row>
    <row r="1213" spans="1:5" x14ac:dyDescent="0.25">
      <c r="A1213" s="14" t="s">
        <v>403</v>
      </c>
      <c r="B1213" s="14" t="s">
        <v>404</v>
      </c>
      <c r="C1213" s="14" t="s">
        <v>199</v>
      </c>
      <c r="D1213" s="14" t="s">
        <v>200</v>
      </c>
      <c r="E1213" s="14">
        <v>11288</v>
      </c>
    </row>
    <row r="1214" spans="1:5" x14ac:dyDescent="0.25">
      <c r="A1214" s="14" t="s">
        <v>403</v>
      </c>
      <c r="B1214" s="14" t="s">
        <v>404</v>
      </c>
      <c r="C1214" s="14" t="s">
        <v>201</v>
      </c>
      <c r="D1214" s="14" t="s">
        <v>202</v>
      </c>
      <c r="E1214" s="14">
        <v>529644</v>
      </c>
    </row>
    <row r="1215" spans="1:5" x14ac:dyDescent="0.25">
      <c r="A1215" s="14" t="s">
        <v>403</v>
      </c>
      <c r="B1215" s="14" t="s">
        <v>404</v>
      </c>
      <c r="C1215" s="14" t="s">
        <v>203</v>
      </c>
      <c r="D1215" s="14" t="s">
        <v>204</v>
      </c>
      <c r="E1215" s="14">
        <v>28416</v>
      </c>
    </row>
    <row r="1216" spans="1:5" x14ac:dyDescent="0.25">
      <c r="A1216" s="14" t="s">
        <v>403</v>
      </c>
      <c r="B1216" s="14" t="s">
        <v>404</v>
      </c>
      <c r="C1216" s="14" t="s">
        <v>205</v>
      </c>
      <c r="D1216" s="14" t="s">
        <v>206</v>
      </c>
      <c r="E1216" s="14">
        <v>501228</v>
      </c>
    </row>
    <row r="1217" spans="1:5" ht="15.75" x14ac:dyDescent="0.3">
      <c r="A1217" s="99" t="s">
        <v>207</v>
      </c>
      <c r="B1217" s="96"/>
      <c r="C1217" s="96"/>
      <c r="D1217" s="96"/>
      <c r="E1217" s="96"/>
    </row>
    <row r="1218" spans="1:5" x14ac:dyDescent="0.25">
      <c r="A1218" s="95" t="s">
        <v>208</v>
      </c>
      <c r="B1218" s="96"/>
      <c r="C1218" s="96"/>
      <c r="D1218" s="96"/>
      <c r="E1218" s="96"/>
    </row>
    <row r="1219" spans="1:5" x14ac:dyDescent="0.25">
      <c r="A1219" s="95" t="s">
        <v>209</v>
      </c>
      <c r="B1219" s="96"/>
      <c r="C1219" s="96"/>
      <c r="D1219" s="96"/>
      <c r="E1219" s="96"/>
    </row>
    <row r="1220" spans="1:5" x14ac:dyDescent="0.25">
      <c r="A1220" s="95" t="s">
        <v>210</v>
      </c>
      <c r="B1220" s="96"/>
      <c r="C1220" s="96"/>
      <c r="D1220" s="96"/>
      <c r="E1220" s="96"/>
    </row>
    <row r="1221" spans="1:5" x14ac:dyDescent="0.25">
      <c r="A1221" s="95" t="s">
        <v>211</v>
      </c>
      <c r="B1221" s="96"/>
      <c r="C1221" s="96"/>
      <c r="D1221" s="96"/>
      <c r="E1221" s="96"/>
    </row>
    <row r="1222" spans="1:5" x14ac:dyDescent="0.25">
      <c r="A1222" s="95" t="s">
        <v>212</v>
      </c>
      <c r="B1222" s="96"/>
      <c r="C1222" s="96"/>
      <c r="D1222" s="96"/>
      <c r="E1222" s="96"/>
    </row>
    <row r="1223" spans="1:5" x14ac:dyDescent="0.25">
      <c r="A1223" s="95" t="s">
        <v>213</v>
      </c>
      <c r="B1223" s="96"/>
      <c r="C1223" s="96"/>
      <c r="D1223" s="96"/>
      <c r="E1223" s="96"/>
    </row>
    <row r="1224" spans="1:5" x14ac:dyDescent="0.25">
      <c r="A1224" s="95" t="s">
        <v>214</v>
      </c>
      <c r="B1224" s="96"/>
      <c r="C1224" s="96"/>
      <c r="D1224" s="96"/>
      <c r="E1224" s="96"/>
    </row>
    <row r="1225" spans="1:5" x14ac:dyDescent="0.25">
      <c r="A1225" s="95" t="s">
        <v>215</v>
      </c>
      <c r="B1225" s="96"/>
      <c r="C1225" s="96"/>
      <c r="D1225" s="96"/>
      <c r="E1225" s="96"/>
    </row>
    <row r="1226" spans="1:5" x14ac:dyDescent="0.25">
      <c r="A1226" s="14"/>
      <c r="B1226" s="14"/>
      <c r="C1226" s="14"/>
      <c r="D1226" s="14"/>
      <c r="E1226" s="14"/>
    </row>
    <row r="1227" spans="1:5" x14ac:dyDescent="0.25">
      <c r="A1227" s="14"/>
      <c r="B1227" s="14"/>
      <c r="C1227" s="14"/>
      <c r="D1227" s="14"/>
      <c r="E1227" s="14"/>
    </row>
    <row r="1228" spans="1:5" x14ac:dyDescent="0.25">
      <c r="A1228" s="14"/>
      <c r="B1228" s="14"/>
      <c r="C1228" s="14"/>
      <c r="D1228" s="14"/>
      <c r="E1228" s="14"/>
    </row>
    <row r="1229" spans="1:5" x14ac:dyDescent="0.25">
      <c r="A1229" s="14"/>
      <c r="B1229" s="14"/>
      <c r="C1229" s="14"/>
      <c r="D1229" s="14"/>
      <c r="E1229" s="14"/>
    </row>
    <row r="1230" spans="1:5" x14ac:dyDescent="0.25">
      <c r="A1230" s="14"/>
      <c r="B1230" s="14"/>
      <c r="C1230" s="14"/>
      <c r="D1230" s="14"/>
      <c r="E1230" s="14"/>
    </row>
    <row r="1231" spans="1:5" x14ac:dyDescent="0.25">
      <c r="A1231" s="14"/>
      <c r="B1231" s="14"/>
      <c r="C1231" s="14"/>
      <c r="D1231" s="14"/>
      <c r="E1231" s="14"/>
    </row>
    <row r="1232" spans="1:5" x14ac:dyDescent="0.25">
      <c r="C1232"/>
    </row>
    <row r="1233" spans="1:5" ht="18" x14ac:dyDescent="0.25">
      <c r="A1233" s="97" t="s">
        <v>0</v>
      </c>
      <c r="B1233" s="96"/>
      <c r="C1233" s="96"/>
      <c r="D1233" s="96"/>
      <c r="E1233" s="96"/>
    </row>
    <row r="1234" spans="1:5" ht="16.5" x14ac:dyDescent="0.25">
      <c r="A1234" s="98" t="s">
        <v>1</v>
      </c>
      <c r="B1234" s="96"/>
      <c r="C1234" s="96"/>
      <c r="D1234" s="96"/>
      <c r="E1234" s="96"/>
    </row>
    <row r="1235" spans="1:5" x14ac:dyDescent="0.25">
      <c r="A1235" s="96" t="s">
        <v>2</v>
      </c>
      <c r="B1235" s="96"/>
      <c r="C1235" s="96"/>
      <c r="D1235" s="96"/>
      <c r="E1235" s="96"/>
    </row>
    <row r="1236" spans="1:5" x14ac:dyDescent="0.25">
      <c r="A1236" s="96" t="s">
        <v>3</v>
      </c>
      <c r="B1236" s="96"/>
      <c r="C1236" s="96"/>
      <c r="D1236" s="96"/>
      <c r="E1236" s="96"/>
    </row>
    <row r="1237" spans="1:5" x14ac:dyDescent="0.25">
      <c r="A1237" s="14"/>
      <c r="B1237" s="14"/>
      <c r="C1237" s="14"/>
      <c r="D1237" s="14"/>
      <c r="E1237" s="14"/>
    </row>
    <row r="1238" spans="1:5" x14ac:dyDescent="0.25">
      <c r="A1238" s="2" t="s">
        <v>4</v>
      </c>
      <c r="B1238" s="2" t="s">
        <v>5</v>
      </c>
      <c r="C1238" s="2" t="s">
        <v>6</v>
      </c>
      <c r="D1238" s="2" t="s">
        <v>7</v>
      </c>
      <c r="E1238" s="2" t="s">
        <v>205</v>
      </c>
    </row>
    <row r="1239" spans="1:5" x14ac:dyDescent="0.25">
      <c r="A1239" s="14" t="s">
        <v>403</v>
      </c>
      <c r="B1239" s="14" t="s">
        <v>404</v>
      </c>
      <c r="C1239" s="14" t="s">
        <v>1</v>
      </c>
      <c r="D1239" s="14" t="s">
        <v>11</v>
      </c>
      <c r="E1239" s="14" t="s">
        <v>1</v>
      </c>
    </row>
    <row r="1240" spans="1:5" x14ac:dyDescent="0.25">
      <c r="A1240" s="14" t="s">
        <v>403</v>
      </c>
      <c r="B1240" s="14" t="s">
        <v>404</v>
      </c>
      <c r="C1240" s="14" t="s">
        <v>12</v>
      </c>
      <c r="D1240" s="14" t="s">
        <v>13</v>
      </c>
      <c r="E1240" s="14">
        <v>2942402</v>
      </c>
    </row>
    <row r="1241" spans="1:5" x14ac:dyDescent="0.25">
      <c r="A1241" s="14" t="s">
        <v>403</v>
      </c>
      <c r="B1241" s="14" t="s">
        <v>404</v>
      </c>
      <c r="C1241" s="14" t="s">
        <v>14</v>
      </c>
      <c r="D1241" s="14" t="s">
        <v>15</v>
      </c>
      <c r="E1241" s="14">
        <v>2332906</v>
      </c>
    </row>
    <row r="1242" spans="1:5" x14ac:dyDescent="0.25">
      <c r="A1242" s="14" t="s">
        <v>403</v>
      </c>
      <c r="B1242" s="14" t="s">
        <v>404</v>
      </c>
      <c r="C1242" s="14" t="s">
        <v>16</v>
      </c>
      <c r="D1242" s="14" t="s">
        <v>17</v>
      </c>
      <c r="E1242" s="14">
        <v>609496</v>
      </c>
    </row>
    <row r="1243" spans="1:5" x14ac:dyDescent="0.25">
      <c r="A1243" s="14" t="s">
        <v>403</v>
      </c>
      <c r="B1243" s="14" t="s">
        <v>404</v>
      </c>
      <c r="C1243" s="14" t="s">
        <v>18</v>
      </c>
      <c r="D1243" s="14" t="s">
        <v>19</v>
      </c>
      <c r="E1243" s="14">
        <v>432369</v>
      </c>
    </row>
    <row r="1244" spans="1:5" x14ac:dyDescent="0.25">
      <c r="A1244" s="14" t="s">
        <v>403</v>
      </c>
      <c r="B1244" s="14" t="s">
        <v>404</v>
      </c>
      <c r="C1244" s="14" t="s">
        <v>20</v>
      </c>
      <c r="D1244" s="14" t="s">
        <v>21</v>
      </c>
      <c r="E1244" s="14">
        <v>177127</v>
      </c>
    </row>
    <row r="1245" spans="1:5" x14ac:dyDescent="0.25">
      <c r="A1245" s="14" t="s">
        <v>403</v>
      </c>
      <c r="B1245" s="14" t="s">
        <v>404</v>
      </c>
      <c r="C1245" s="14" t="s">
        <v>22</v>
      </c>
      <c r="D1245" s="14" t="s">
        <v>23</v>
      </c>
      <c r="E1245" s="14">
        <v>56439</v>
      </c>
    </row>
    <row r="1246" spans="1:5" x14ac:dyDescent="0.25">
      <c r="A1246" s="14" t="s">
        <v>403</v>
      </c>
      <c r="B1246" s="14" t="s">
        <v>404</v>
      </c>
      <c r="C1246" s="14" t="s">
        <v>1</v>
      </c>
      <c r="D1246" s="14" t="s">
        <v>24</v>
      </c>
      <c r="E1246" s="14" t="s">
        <v>1</v>
      </c>
    </row>
    <row r="1247" spans="1:5" x14ac:dyDescent="0.25">
      <c r="A1247" s="14" t="s">
        <v>403</v>
      </c>
      <c r="B1247" s="14" t="s">
        <v>404</v>
      </c>
      <c r="C1247" s="14" t="s">
        <v>25</v>
      </c>
      <c r="D1247" s="14" t="s">
        <v>26</v>
      </c>
      <c r="E1247" s="14">
        <v>15787</v>
      </c>
    </row>
    <row r="1248" spans="1:5" x14ac:dyDescent="0.25">
      <c r="A1248" s="14" t="s">
        <v>403</v>
      </c>
      <c r="B1248" s="14" t="s">
        <v>404</v>
      </c>
      <c r="C1248" s="14" t="s">
        <v>27</v>
      </c>
      <c r="D1248" s="14" t="s">
        <v>28</v>
      </c>
      <c r="E1248" s="14">
        <v>2926615</v>
      </c>
    </row>
    <row r="1249" spans="1:5" x14ac:dyDescent="0.25">
      <c r="A1249" s="14" t="s">
        <v>403</v>
      </c>
      <c r="B1249" s="14" t="s">
        <v>404</v>
      </c>
      <c r="C1249" s="14" t="s">
        <v>29</v>
      </c>
      <c r="D1249" s="14" t="s">
        <v>30</v>
      </c>
      <c r="E1249" s="14">
        <v>2247922</v>
      </c>
    </row>
    <row r="1250" spans="1:5" x14ac:dyDescent="0.25">
      <c r="A1250" s="14" t="s">
        <v>403</v>
      </c>
      <c r="B1250" s="14" t="s">
        <v>404</v>
      </c>
      <c r="C1250" s="14" t="s">
        <v>31</v>
      </c>
      <c r="D1250" s="14" t="s">
        <v>334</v>
      </c>
      <c r="E1250" s="14" t="s">
        <v>335</v>
      </c>
    </row>
    <row r="1251" spans="1:5" x14ac:dyDescent="0.25">
      <c r="A1251" s="14" t="s">
        <v>403</v>
      </c>
      <c r="B1251" s="14" t="s">
        <v>404</v>
      </c>
      <c r="C1251" s="14" t="s">
        <v>32</v>
      </c>
      <c r="D1251" s="14" t="s">
        <v>33</v>
      </c>
      <c r="E1251" s="14">
        <v>0</v>
      </c>
    </row>
    <row r="1252" spans="1:5" x14ac:dyDescent="0.25">
      <c r="A1252" s="14" t="s">
        <v>403</v>
      </c>
      <c r="B1252" s="14" t="s">
        <v>404</v>
      </c>
      <c r="C1252" s="14" t="s">
        <v>34</v>
      </c>
      <c r="D1252" s="14" t="s">
        <v>35</v>
      </c>
      <c r="E1252" s="14">
        <v>0</v>
      </c>
    </row>
    <row r="1253" spans="1:5" x14ac:dyDescent="0.25">
      <c r="A1253" s="14" t="s">
        <v>403</v>
      </c>
      <c r="B1253" s="14" t="s">
        <v>404</v>
      </c>
      <c r="C1253" s="14" t="s">
        <v>336</v>
      </c>
      <c r="D1253" s="14" t="s">
        <v>337</v>
      </c>
      <c r="E1253" s="14" t="s">
        <v>335</v>
      </c>
    </row>
    <row r="1254" spans="1:5" x14ac:dyDescent="0.25">
      <c r="A1254" s="14" t="s">
        <v>403</v>
      </c>
      <c r="B1254" s="14" t="s">
        <v>404</v>
      </c>
      <c r="C1254" s="14" t="s">
        <v>36</v>
      </c>
      <c r="D1254" s="14" t="s">
        <v>338</v>
      </c>
      <c r="E1254" s="14">
        <v>655721</v>
      </c>
    </row>
    <row r="1255" spans="1:5" x14ac:dyDescent="0.25">
      <c r="A1255" s="14" t="s">
        <v>403</v>
      </c>
      <c r="B1255" s="14" t="s">
        <v>404</v>
      </c>
      <c r="C1255" s="14" t="s">
        <v>37</v>
      </c>
      <c r="D1255" s="14" t="s">
        <v>339</v>
      </c>
      <c r="E1255" s="14" t="s">
        <v>335</v>
      </c>
    </row>
    <row r="1256" spans="1:5" x14ac:dyDescent="0.25">
      <c r="A1256" s="14" t="s">
        <v>403</v>
      </c>
      <c r="B1256" s="14" t="s">
        <v>404</v>
      </c>
      <c r="C1256" s="14" t="s">
        <v>38</v>
      </c>
      <c r="D1256" s="14" t="s">
        <v>340</v>
      </c>
      <c r="E1256" s="14" t="s">
        <v>335</v>
      </c>
    </row>
    <row r="1257" spans="1:5" x14ac:dyDescent="0.25">
      <c r="A1257" s="14" t="s">
        <v>403</v>
      </c>
      <c r="B1257" s="14" t="s">
        <v>404</v>
      </c>
      <c r="C1257" s="14" t="s">
        <v>39</v>
      </c>
      <c r="D1257" s="14" t="s">
        <v>40</v>
      </c>
      <c r="E1257" s="14">
        <v>254006</v>
      </c>
    </row>
    <row r="1258" spans="1:5" x14ac:dyDescent="0.25">
      <c r="A1258" s="14" t="s">
        <v>403</v>
      </c>
      <c r="B1258" s="14" t="s">
        <v>404</v>
      </c>
      <c r="C1258" s="14" t="s">
        <v>41</v>
      </c>
      <c r="D1258" s="14" t="s">
        <v>42</v>
      </c>
      <c r="E1258" s="14">
        <v>134319</v>
      </c>
    </row>
    <row r="1259" spans="1:5" x14ac:dyDescent="0.25">
      <c r="A1259" s="14" t="s">
        <v>403</v>
      </c>
      <c r="B1259" s="14" t="s">
        <v>404</v>
      </c>
      <c r="C1259" s="14" t="s">
        <v>43</v>
      </c>
      <c r="D1259" s="14" t="s">
        <v>44</v>
      </c>
      <c r="E1259" s="14">
        <v>219793</v>
      </c>
    </row>
    <row r="1260" spans="1:5" x14ac:dyDescent="0.25">
      <c r="A1260" s="14" t="s">
        <v>403</v>
      </c>
      <c r="B1260" s="14" t="s">
        <v>404</v>
      </c>
      <c r="C1260" s="14" t="s">
        <v>45</v>
      </c>
      <c r="D1260" s="14" t="s">
        <v>46</v>
      </c>
      <c r="E1260" s="14">
        <v>23181</v>
      </c>
    </row>
    <row r="1261" spans="1:5" x14ac:dyDescent="0.25">
      <c r="A1261" s="14" t="s">
        <v>403</v>
      </c>
      <c r="B1261" s="14" t="s">
        <v>404</v>
      </c>
      <c r="C1261" s="14" t="s">
        <v>47</v>
      </c>
      <c r="D1261" s="14" t="s">
        <v>48</v>
      </c>
      <c r="E1261" s="14">
        <v>78302</v>
      </c>
    </row>
    <row r="1262" spans="1:5" x14ac:dyDescent="0.25">
      <c r="A1262" s="14" t="s">
        <v>403</v>
      </c>
      <c r="B1262" s="14" t="s">
        <v>404</v>
      </c>
      <c r="C1262" s="14" t="s">
        <v>49</v>
      </c>
      <c r="D1262" s="14" t="s">
        <v>50</v>
      </c>
      <c r="E1262" s="14">
        <v>118310</v>
      </c>
    </row>
    <row r="1263" spans="1:5" x14ac:dyDescent="0.25">
      <c r="A1263" s="14" t="s">
        <v>403</v>
      </c>
      <c r="B1263" s="14" t="s">
        <v>404</v>
      </c>
      <c r="C1263" s="14" t="s">
        <v>51</v>
      </c>
      <c r="D1263" s="14" t="s">
        <v>52</v>
      </c>
      <c r="E1263" s="14">
        <v>79110</v>
      </c>
    </row>
    <row r="1264" spans="1:5" x14ac:dyDescent="0.25">
      <c r="A1264" s="14" t="s">
        <v>403</v>
      </c>
      <c r="B1264" s="14" t="s">
        <v>404</v>
      </c>
      <c r="C1264" s="14" t="s">
        <v>53</v>
      </c>
      <c r="D1264" s="14" t="s">
        <v>54</v>
      </c>
      <c r="E1264" s="14">
        <v>71874</v>
      </c>
    </row>
    <row r="1265" spans="1:5" x14ac:dyDescent="0.25">
      <c r="A1265" s="14" t="s">
        <v>403</v>
      </c>
      <c r="B1265" s="14" t="s">
        <v>404</v>
      </c>
      <c r="C1265" s="14" t="s">
        <v>341</v>
      </c>
      <c r="D1265" s="14" t="s">
        <v>342</v>
      </c>
      <c r="E1265" s="14">
        <v>540</v>
      </c>
    </row>
    <row r="1266" spans="1:5" x14ac:dyDescent="0.25">
      <c r="A1266" s="14" t="s">
        <v>403</v>
      </c>
      <c r="B1266" s="14" t="s">
        <v>404</v>
      </c>
      <c r="C1266" s="14" t="s">
        <v>343</v>
      </c>
      <c r="D1266" s="14" t="s">
        <v>344</v>
      </c>
      <c r="E1266" s="14">
        <v>4557</v>
      </c>
    </row>
    <row r="1267" spans="1:5" x14ac:dyDescent="0.25">
      <c r="A1267" s="14" t="s">
        <v>403</v>
      </c>
      <c r="B1267" s="14" t="s">
        <v>404</v>
      </c>
      <c r="C1267" s="14" t="s">
        <v>55</v>
      </c>
      <c r="D1267" s="14" t="s">
        <v>56</v>
      </c>
      <c r="E1267" s="14" t="s">
        <v>335</v>
      </c>
    </row>
    <row r="1268" spans="1:5" x14ac:dyDescent="0.25">
      <c r="A1268" s="14" t="s">
        <v>403</v>
      </c>
      <c r="B1268" s="14" t="s">
        <v>404</v>
      </c>
      <c r="C1268" s="14" t="s">
        <v>345</v>
      </c>
      <c r="D1268" s="14" t="s">
        <v>346</v>
      </c>
      <c r="E1268" s="14">
        <v>26734</v>
      </c>
    </row>
    <row r="1269" spans="1:5" x14ac:dyDescent="0.25">
      <c r="A1269" s="14" t="s">
        <v>403</v>
      </c>
      <c r="B1269" s="14" t="s">
        <v>404</v>
      </c>
      <c r="C1269" s="14" t="s">
        <v>57</v>
      </c>
      <c r="D1269" s="14" t="s">
        <v>58</v>
      </c>
      <c r="E1269" s="14">
        <v>16731</v>
      </c>
    </row>
    <row r="1270" spans="1:5" x14ac:dyDescent="0.25">
      <c r="A1270" s="14" t="s">
        <v>403</v>
      </c>
      <c r="B1270" s="14" t="s">
        <v>404</v>
      </c>
      <c r="C1270" s="14" t="s">
        <v>347</v>
      </c>
      <c r="D1270" s="14" t="s">
        <v>348</v>
      </c>
      <c r="E1270" s="14" t="s">
        <v>335</v>
      </c>
    </row>
    <row r="1271" spans="1:5" x14ac:dyDescent="0.25">
      <c r="A1271" s="14" t="s">
        <v>403</v>
      </c>
      <c r="B1271" s="14" t="s">
        <v>404</v>
      </c>
      <c r="C1271" s="14" t="s">
        <v>59</v>
      </c>
      <c r="D1271" s="14" t="s">
        <v>60</v>
      </c>
      <c r="E1271" s="14" t="s">
        <v>335</v>
      </c>
    </row>
    <row r="1272" spans="1:5" x14ac:dyDescent="0.25">
      <c r="A1272" s="14" t="s">
        <v>403</v>
      </c>
      <c r="B1272" s="14" t="s">
        <v>404</v>
      </c>
      <c r="C1272" s="14" t="s">
        <v>61</v>
      </c>
      <c r="D1272" s="14" t="s">
        <v>62</v>
      </c>
      <c r="E1272" s="14" t="s">
        <v>335</v>
      </c>
    </row>
    <row r="1273" spans="1:5" x14ac:dyDescent="0.25">
      <c r="A1273" s="14" t="s">
        <v>403</v>
      </c>
      <c r="B1273" s="14" t="s">
        <v>404</v>
      </c>
      <c r="C1273" s="14" t="s">
        <v>63</v>
      </c>
      <c r="D1273" s="14" t="s">
        <v>64</v>
      </c>
      <c r="E1273" s="14">
        <v>0</v>
      </c>
    </row>
    <row r="1274" spans="1:5" x14ac:dyDescent="0.25">
      <c r="A1274" s="14" t="s">
        <v>403</v>
      </c>
      <c r="B1274" s="14" t="s">
        <v>404</v>
      </c>
      <c r="C1274" s="14" t="s">
        <v>65</v>
      </c>
      <c r="D1274" s="14" t="s">
        <v>66</v>
      </c>
      <c r="E1274" s="14">
        <v>1473</v>
      </c>
    </row>
    <row r="1275" spans="1:5" x14ac:dyDescent="0.25">
      <c r="A1275" s="14" t="s">
        <v>403</v>
      </c>
      <c r="B1275" s="14" t="s">
        <v>404</v>
      </c>
      <c r="C1275" s="14" t="s">
        <v>67</v>
      </c>
      <c r="D1275" s="14" t="s">
        <v>68</v>
      </c>
      <c r="E1275" s="14">
        <v>3900</v>
      </c>
    </row>
    <row r="1276" spans="1:5" x14ac:dyDescent="0.25">
      <c r="A1276" s="14" t="s">
        <v>403</v>
      </c>
      <c r="B1276" s="14" t="s">
        <v>404</v>
      </c>
      <c r="C1276" s="14" t="s">
        <v>69</v>
      </c>
      <c r="D1276" s="14" t="s">
        <v>70</v>
      </c>
      <c r="E1276" s="14">
        <v>7236</v>
      </c>
    </row>
    <row r="1277" spans="1:5" x14ac:dyDescent="0.25">
      <c r="A1277" s="14" t="s">
        <v>403</v>
      </c>
      <c r="B1277" s="14" t="s">
        <v>404</v>
      </c>
      <c r="C1277" s="14" t="s">
        <v>71</v>
      </c>
      <c r="D1277" s="14" t="s">
        <v>72</v>
      </c>
      <c r="E1277" s="14">
        <v>1267</v>
      </c>
    </row>
    <row r="1278" spans="1:5" x14ac:dyDescent="0.25">
      <c r="A1278" s="14" t="s">
        <v>403</v>
      </c>
      <c r="B1278" s="14" t="s">
        <v>404</v>
      </c>
      <c r="C1278" s="14" t="s">
        <v>73</v>
      </c>
      <c r="D1278" s="14" t="s">
        <v>74</v>
      </c>
      <c r="E1278" s="14" t="s">
        <v>335</v>
      </c>
    </row>
    <row r="1279" spans="1:5" x14ac:dyDescent="0.25">
      <c r="A1279" s="14" t="s">
        <v>403</v>
      </c>
      <c r="B1279" s="14" t="s">
        <v>404</v>
      </c>
      <c r="C1279" s="14" t="s">
        <v>75</v>
      </c>
      <c r="D1279" s="14" t="s">
        <v>76</v>
      </c>
      <c r="E1279" s="14">
        <v>0</v>
      </c>
    </row>
    <row r="1280" spans="1:5" x14ac:dyDescent="0.25">
      <c r="A1280" s="14" t="s">
        <v>403</v>
      </c>
      <c r="B1280" s="14" t="s">
        <v>404</v>
      </c>
      <c r="C1280" s="14" t="s">
        <v>77</v>
      </c>
      <c r="D1280" s="14" t="s">
        <v>78</v>
      </c>
      <c r="E1280" s="14" t="s">
        <v>335</v>
      </c>
    </row>
    <row r="1281" spans="1:5" x14ac:dyDescent="0.25">
      <c r="A1281" s="14" t="s">
        <v>403</v>
      </c>
      <c r="B1281" s="14" t="s">
        <v>404</v>
      </c>
      <c r="C1281" s="14" t="s">
        <v>349</v>
      </c>
      <c r="D1281" s="14" t="s">
        <v>350</v>
      </c>
      <c r="E1281" s="14">
        <v>0</v>
      </c>
    </row>
    <row r="1282" spans="1:5" x14ac:dyDescent="0.25">
      <c r="A1282" s="14" t="s">
        <v>403</v>
      </c>
      <c r="B1282" s="14" t="s">
        <v>404</v>
      </c>
      <c r="C1282" s="14" t="s">
        <v>351</v>
      </c>
      <c r="D1282" s="14" t="s">
        <v>352</v>
      </c>
      <c r="E1282" s="14">
        <v>0</v>
      </c>
    </row>
    <row r="1283" spans="1:5" x14ac:dyDescent="0.25">
      <c r="A1283" s="14" t="s">
        <v>403</v>
      </c>
      <c r="B1283" s="14" t="s">
        <v>404</v>
      </c>
      <c r="C1283" s="14" t="s">
        <v>353</v>
      </c>
      <c r="D1283" s="14" t="s">
        <v>354</v>
      </c>
      <c r="E1283" s="14">
        <v>0</v>
      </c>
    </row>
    <row r="1284" spans="1:5" x14ac:dyDescent="0.25">
      <c r="A1284" s="14" t="s">
        <v>403</v>
      </c>
      <c r="B1284" s="14" t="s">
        <v>404</v>
      </c>
      <c r="C1284" s="14" t="s">
        <v>355</v>
      </c>
      <c r="D1284" s="14" t="s">
        <v>356</v>
      </c>
      <c r="E1284" s="14">
        <v>1504</v>
      </c>
    </row>
    <row r="1285" spans="1:5" x14ac:dyDescent="0.25">
      <c r="A1285" s="14" t="s">
        <v>403</v>
      </c>
      <c r="B1285" s="14" t="s">
        <v>404</v>
      </c>
      <c r="C1285" s="14" t="s">
        <v>357</v>
      </c>
      <c r="D1285" s="14" t="s">
        <v>358</v>
      </c>
      <c r="E1285" s="14" t="s">
        <v>335</v>
      </c>
    </row>
    <row r="1286" spans="1:5" x14ac:dyDescent="0.25">
      <c r="A1286" s="14" t="s">
        <v>403</v>
      </c>
      <c r="B1286" s="14" t="s">
        <v>404</v>
      </c>
      <c r="C1286" s="14" t="s">
        <v>79</v>
      </c>
      <c r="D1286" s="14" t="s">
        <v>80</v>
      </c>
      <c r="E1286" s="14">
        <v>733</v>
      </c>
    </row>
    <row r="1287" spans="1:5" x14ac:dyDescent="0.25">
      <c r="A1287" s="14" t="s">
        <v>403</v>
      </c>
      <c r="B1287" s="14" t="s">
        <v>404</v>
      </c>
      <c r="C1287" s="14" t="s">
        <v>81</v>
      </c>
      <c r="D1287" s="14" t="s">
        <v>82</v>
      </c>
      <c r="E1287" s="14">
        <v>1220</v>
      </c>
    </row>
    <row r="1288" spans="1:5" x14ac:dyDescent="0.25">
      <c r="A1288" s="14" t="s">
        <v>403</v>
      </c>
      <c r="B1288" s="14" t="s">
        <v>404</v>
      </c>
      <c r="C1288" s="14" t="s">
        <v>83</v>
      </c>
      <c r="D1288" s="14" t="s">
        <v>84</v>
      </c>
      <c r="E1288" s="14">
        <v>119327</v>
      </c>
    </row>
    <row r="1289" spans="1:5" x14ac:dyDescent="0.25">
      <c r="A1289" s="14" t="s">
        <v>403</v>
      </c>
      <c r="B1289" s="14" t="s">
        <v>404</v>
      </c>
      <c r="C1289" s="14" t="s">
        <v>85</v>
      </c>
      <c r="D1289" s="14" t="s">
        <v>86</v>
      </c>
      <c r="E1289" s="14">
        <v>212773</v>
      </c>
    </row>
    <row r="1290" spans="1:5" x14ac:dyDescent="0.25">
      <c r="A1290" s="14" t="s">
        <v>403</v>
      </c>
      <c r="B1290" s="14" t="s">
        <v>404</v>
      </c>
      <c r="C1290" s="14" t="s">
        <v>87</v>
      </c>
      <c r="D1290" s="14" t="s">
        <v>88</v>
      </c>
      <c r="E1290" s="14">
        <v>58947</v>
      </c>
    </row>
    <row r="1291" spans="1:5" x14ac:dyDescent="0.25">
      <c r="A1291" s="14" t="s">
        <v>403</v>
      </c>
      <c r="B1291" s="14" t="s">
        <v>404</v>
      </c>
      <c r="C1291" s="14" t="s">
        <v>89</v>
      </c>
      <c r="D1291" s="14" t="s">
        <v>90</v>
      </c>
      <c r="E1291" s="14">
        <v>5267</v>
      </c>
    </row>
    <row r="1292" spans="1:5" x14ac:dyDescent="0.25">
      <c r="A1292" s="14" t="s">
        <v>403</v>
      </c>
      <c r="B1292" s="14" t="s">
        <v>404</v>
      </c>
      <c r="C1292" s="14" t="s">
        <v>91</v>
      </c>
      <c r="D1292" s="14" t="s">
        <v>92</v>
      </c>
      <c r="E1292" s="14">
        <v>8677</v>
      </c>
    </row>
    <row r="1293" spans="1:5" x14ac:dyDescent="0.25">
      <c r="A1293" s="14" t="s">
        <v>403</v>
      </c>
      <c r="B1293" s="14" t="s">
        <v>404</v>
      </c>
      <c r="C1293" s="14" t="s">
        <v>93</v>
      </c>
      <c r="D1293" s="14" t="s">
        <v>94</v>
      </c>
      <c r="E1293" s="14">
        <v>21789</v>
      </c>
    </row>
    <row r="1294" spans="1:5" x14ac:dyDescent="0.25">
      <c r="A1294" s="14" t="s">
        <v>403</v>
      </c>
      <c r="B1294" s="14" t="s">
        <v>404</v>
      </c>
      <c r="C1294" s="14" t="s">
        <v>95</v>
      </c>
      <c r="D1294" s="14" t="s">
        <v>96</v>
      </c>
      <c r="E1294" s="14">
        <v>21821</v>
      </c>
    </row>
    <row r="1295" spans="1:5" x14ac:dyDescent="0.25">
      <c r="A1295" s="14" t="s">
        <v>403</v>
      </c>
      <c r="B1295" s="14" t="s">
        <v>404</v>
      </c>
      <c r="C1295" s="14" t="s">
        <v>97</v>
      </c>
      <c r="D1295" s="14" t="s">
        <v>98</v>
      </c>
      <c r="E1295" s="14">
        <v>7617</v>
      </c>
    </row>
    <row r="1296" spans="1:5" x14ac:dyDescent="0.25">
      <c r="A1296" s="14" t="s">
        <v>403</v>
      </c>
      <c r="B1296" s="14" t="s">
        <v>404</v>
      </c>
      <c r="C1296" s="14" t="s">
        <v>99</v>
      </c>
      <c r="D1296" s="14" t="s">
        <v>100</v>
      </c>
      <c r="E1296" s="14">
        <v>22374</v>
      </c>
    </row>
    <row r="1297" spans="1:5" x14ac:dyDescent="0.25">
      <c r="A1297" s="14" t="s">
        <v>403</v>
      </c>
      <c r="B1297" s="14" t="s">
        <v>404</v>
      </c>
      <c r="C1297" s="14" t="s">
        <v>101</v>
      </c>
      <c r="D1297" s="14" t="s">
        <v>102</v>
      </c>
      <c r="E1297" s="14">
        <v>6038</v>
      </c>
    </row>
    <row r="1298" spans="1:5" x14ac:dyDescent="0.25">
      <c r="A1298" s="14" t="s">
        <v>403</v>
      </c>
      <c r="B1298" s="14" t="s">
        <v>404</v>
      </c>
      <c r="C1298" s="14" t="s">
        <v>103</v>
      </c>
      <c r="D1298" s="14" t="s">
        <v>104</v>
      </c>
      <c r="E1298" s="14">
        <v>2530</v>
      </c>
    </row>
    <row r="1299" spans="1:5" x14ac:dyDescent="0.25">
      <c r="A1299" s="14" t="s">
        <v>403</v>
      </c>
      <c r="B1299" s="14" t="s">
        <v>404</v>
      </c>
      <c r="C1299" s="14" t="s">
        <v>105</v>
      </c>
      <c r="D1299" s="14" t="s">
        <v>106</v>
      </c>
      <c r="E1299" s="14">
        <v>41653</v>
      </c>
    </row>
    <row r="1300" spans="1:5" x14ac:dyDescent="0.25">
      <c r="A1300" s="14" t="s">
        <v>403</v>
      </c>
      <c r="B1300" s="14" t="s">
        <v>404</v>
      </c>
      <c r="C1300" s="14" t="s">
        <v>107</v>
      </c>
      <c r="D1300" s="14" t="s">
        <v>108</v>
      </c>
      <c r="E1300" s="14">
        <v>6679</v>
      </c>
    </row>
    <row r="1301" spans="1:5" x14ac:dyDescent="0.25">
      <c r="A1301" s="14" t="s">
        <v>403</v>
      </c>
      <c r="B1301" s="14" t="s">
        <v>404</v>
      </c>
      <c r="C1301" s="14" t="s">
        <v>109</v>
      </c>
      <c r="D1301" s="14" t="s">
        <v>110</v>
      </c>
      <c r="E1301" s="14">
        <v>9381</v>
      </c>
    </row>
    <row r="1302" spans="1:5" x14ac:dyDescent="0.25">
      <c r="A1302" s="14" t="s">
        <v>403</v>
      </c>
      <c r="B1302" s="14" t="s">
        <v>404</v>
      </c>
      <c r="C1302" s="14" t="s">
        <v>111</v>
      </c>
      <c r="D1302" s="14" t="s">
        <v>112</v>
      </c>
      <c r="E1302" s="14">
        <v>91136</v>
      </c>
    </row>
    <row r="1303" spans="1:5" x14ac:dyDescent="0.25">
      <c r="A1303" s="14" t="s">
        <v>403</v>
      </c>
      <c r="B1303" s="14" t="s">
        <v>404</v>
      </c>
      <c r="C1303" s="14" t="s">
        <v>113</v>
      </c>
      <c r="D1303" s="14" t="s">
        <v>114</v>
      </c>
      <c r="E1303" s="14" t="s">
        <v>335</v>
      </c>
    </row>
    <row r="1304" spans="1:5" x14ac:dyDescent="0.25">
      <c r="A1304" s="14" t="s">
        <v>403</v>
      </c>
      <c r="B1304" s="14" t="s">
        <v>404</v>
      </c>
      <c r="C1304" s="14" t="s">
        <v>359</v>
      </c>
      <c r="D1304" s="14" t="s">
        <v>360</v>
      </c>
      <c r="E1304" s="14">
        <v>4352</v>
      </c>
    </row>
    <row r="1305" spans="1:5" x14ac:dyDescent="0.25">
      <c r="A1305" s="14" t="s">
        <v>403</v>
      </c>
      <c r="B1305" s="14" t="s">
        <v>404</v>
      </c>
      <c r="C1305" s="14" t="s">
        <v>115</v>
      </c>
      <c r="D1305" s="14" t="s">
        <v>116</v>
      </c>
      <c r="E1305" s="14">
        <v>0</v>
      </c>
    </row>
    <row r="1306" spans="1:5" x14ac:dyDescent="0.25">
      <c r="A1306" s="14" t="s">
        <v>403</v>
      </c>
      <c r="B1306" s="14" t="s">
        <v>404</v>
      </c>
      <c r="C1306" s="14" t="s">
        <v>117</v>
      </c>
      <c r="D1306" s="14" t="s">
        <v>118</v>
      </c>
      <c r="E1306" s="14">
        <v>76949</v>
      </c>
    </row>
    <row r="1307" spans="1:5" x14ac:dyDescent="0.25">
      <c r="A1307" s="14" t="s">
        <v>403</v>
      </c>
      <c r="B1307" s="14" t="s">
        <v>404</v>
      </c>
      <c r="C1307" s="14" t="s">
        <v>119</v>
      </c>
      <c r="D1307" s="14" t="s">
        <v>120</v>
      </c>
      <c r="E1307" s="14" t="s">
        <v>335</v>
      </c>
    </row>
    <row r="1308" spans="1:5" x14ac:dyDescent="0.25">
      <c r="A1308" s="14" t="s">
        <v>403</v>
      </c>
      <c r="B1308" s="14" t="s">
        <v>404</v>
      </c>
      <c r="C1308" s="14" t="s">
        <v>361</v>
      </c>
      <c r="D1308" s="14" t="s">
        <v>362</v>
      </c>
      <c r="E1308" s="14">
        <v>1283</v>
      </c>
    </row>
    <row r="1309" spans="1:5" x14ac:dyDescent="0.25">
      <c r="A1309" s="14" t="s">
        <v>403</v>
      </c>
      <c r="B1309" s="14" t="s">
        <v>404</v>
      </c>
      <c r="C1309" s="14" t="s">
        <v>121</v>
      </c>
      <c r="D1309" s="14" t="s">
        <v>122</v>
      </c>
      <c r="E1309" s="14">
        <v>0</v>
      </c>
    </row>
    <row r="1310" spans="1:5" x14ac:dyDescent="0.25">
      <c r="A1310" s="14" t="s">
        <v>403</v>
      </c>
      <c r="B1310" s="14" t="s">
        <v>404</v>
      </c>
      <c r="C1310" s="14" t="s">
        <v>123</v>
      </c>
      <c r="D1310" s="14" t="s">
        <v>124</v>
      </c>
      <c r="E1310" s="14">
        <v>2910</v>
      </c>
    </row>
    <row r="1311" spans="1:5" x14ac:dyDescent="0.25">
      <c r="A1311" s="14" t="s">
        <v>403</v>
      </c>
      <c r="B1311" s="14" t="s">
        <v>404</v>
      </c>
      <c r="C1311" s="14" t="s">
        <v>125</v>
      </c>
      <c r="D1311" s="14" t="s">
        <v>126</v>
      </c>
      <c r="E1311" s="14" t="s">
        <v>335</v>
      </c>
    </row>
    <row r="1312" spans="1:5" x14ac:dyDescent="0.25">
      <c r="A1312" s="14" t="s">
        <v>403</v>
      </c>
      <c r="B1312" s="14" t="s">
        <v>404</v>
      </c>
      <c r="C1312" s="14" t="s">
        <v>127</v>
      </c>
      <c r="D1312" s="14" t="s">
        <v>128</v>
      </c>
      <c r="E1312" s="14">
        <v>0</v>
      </c>
    </row>
    <row r="1313" spans="1:5" x14ac:dyDescent="0.25">
      <c r="A1313" s="14" t="s">
        <v>403</v>
      </c>
      <c r="B1313" s="14" t="s">
        <v>404</v>
      </c>
      <c r="C1313" s="14" t="s">
        <v>129</v>
      </c>
      <c r="D1313" s="14" t="s">
        <v>130</v>
      </c>
      <c r="E1313" s="14" t="s">
        <v>335</v>
      </c>
    </row>
    <row r="1314" spans="1:5" x14ac:dyDescent="0.25">
      <c r="A1314" s="14" t="s">
        <v>403</v>
      </c>
      <c r="B1314" s="14" t="s">
        <v>404</v>
      </c>
      <c r="C1314" s="14" t="s">
        <v>363</v>
      </c>
      <c r="D1314" s="14" t="s">
        <v>364</v>
      </c>
      <c r="E1314" s="14" t="s">
        <v>335</v>
      </c>
    </row>
    <row r="1315" spans="1:5" x14ac:dyDescent="0.25">
      <c r="A1315" s="14" t="s">
        <v>403</v>
      </c>
      <c r="B1315" s="14" t="s">
        <v>404</v>
      </c>
      <c r="C1315" s="14" t="s">
        <v>365</v>
      </c>
      <c r="D1315" s="14" t="s">
        <v>366</v>
      </c>
      <c r="E1315" s="14" t="s">
        <v>335</v>
      </c>
    </row>
    <row r="1316" spans="1:5" x14ac:dyDescent="0.25">
      <c r="A1316" s="14" t="s">
        <v>403</v>
      </c>
      <c r="B1316" s="14" t="s">
        <v>404</v>
      </c>
      <c r="C1316" s="14" t="s">
        <v>131</v>
      </c>
      <c r="D1316" s="14" t="s">
        <v>132</v>
      </c>
      <c r="E1316" s="14">
        <v>3257</v>
      </c>
    </row>
    <row r="1317" spans="1:5" x14ac:dyDescent="0.25">
      <c r="A1317" s="14" t="s">
        <v>403</v>
      </c>
      <c r="B1317" s="14" t="s">
        <v>404</v>
      </c>
      <c r="C1317" s="14" t="s">
        <v>367</v>
      </c>
      <c r="D1317" s="14" t="s">
        <v>368</v>
      </c>
      <c r="E1317" s="14" t="s">
        <v>369</v>
      </c>
    </row>
    <row r="1318" spans="1:5" x14ac:dyDescent="0.25">
      <c r="A1318" s="14" t="s">
        <v>403</v>
      </c>
      <c r="B1318" s="14" t="s">
        <v>404</v>
      </c>
      <c r="C1318" s="14" t="s">
        <v>133</v>
      </c>
      <c r="D1318" s="14" t="s">
        <v>134</v>
      </c>
      <c r="E1318" s="14">
        <v>8890</v>
      </c>
    </row>
    <row r="1319" spans="1:5" x14ac:dyDescent="0.25">
      <c r="A1319" s="14" t="s">
        <v>403</v>
      </c>
      <c r="B1319" s="14" t="s">
        <v>404</v>
      </c>
      <c r="C1319" s="14" t="s">
        <v>135</v>
      </c>
      <c r="D1319" s="14" t="s">
        <v>136</v>
      </c>
      <c r="E1319" s="14" t="s">
        <v>335</v>
      </c>
    </row>
    <row r="1320" spans="1:5" x14ac:dyDescent="0.25">
      <c r="A1320" s="14" t="s">
        <v>403</v>
      </c>
      <c r="B1320" s="14" t="s">
        <v>404</v>
      </c>
      <c r="C1320" s="14" t="s">
        <v>370</v>
      </c>
      <c r="D1320" s="14" t="s">
        <v>371</v>
      </c>
      <c r="E1320" s="14">
        <v>0</v>
      </c>
    </row>
    <row r="1321" spans="1:5" x14ac:dyDescent="0.25">
      <c r="A1321" s="14" t="s">
        <v>403</v>
      </c>
      <c r="B1321" s="14" t="s">
        <v>404</v>
      </c>
      <c r="C1321" s="14" t="s">
        <v>137</v>
      </c>
      <c r="D1321" s="14" t="s">
        <v>138</v>
      </c>
      <c r="E1321" s="14">
        <v>48960</v>
      </c>
    </row>
    <row r="1322" spans="1:5" x14ac:dyDescent="0.25">
      <c r="A1322" s="14" t="s">
        <v>403</v>
      </c>
      <c r="B1322" s="14" t="s">
        <v>404</v>
      </c>
      <c r="C1322" s="14" t="s">
        <v>139</v>
      </c>
      <c r="D1322" s="14" t="s">
        <v>140</v>
      </c>
      <c r="E1322" s="14">
        <v>0</v>
      </c>
    </row>
    <row r="1323" spans="1:5" x14ac:dyDescent="0.25">
      <c r="A1323" s="14" t="s">
        <v>403</v>
      </c>
      <c r="B1323" s="14" t="s">
        <v>404</v>
      </c>
      <c r="C1323" s="14" t="s">
        <v>141</v>
      </c>
      <c r="D1323" s="14" t="s">
        <v>142</v>
      </c>
      <c r="E1323" s="14">
        <v>30620</v>
      </c>
    </row>
    <row r="1324" spans="1:5" x14ac:dyDescent="0.25">
      <c r="A1324" s="14" t="s">
        <v>403</v>
      </c>
      <c r="B1324" s="14" t="s">
        <v>404</v>
      </c>
      <c r="C1324" s="14" t="s">
        <v>143</v>
      </c>
      <c r="D1324" s="14" t="s">
        <v>144</v>
      </c>
      <c r="E1324" s="14" t="s">
        <v>335</v>
      </c>
    </row>
    <row r="1325" spans="1:5" x14ac:dyDescent="0.25">
      <c r="A1325" s="14" t="s">
        <v>403</v>
      </c>
      <c r="B1325" s="14" t="s">
        <v>404</v>
      </c>
      <c r="C1325" s="14" t="s">
        <v>145</v>
      </c>
      <c r="D1325" s="14" t="s">
        <v>146</v>
      </c>
      <c r="E1325" s="14">
        <v>15589</v>
      </c>
    </row>
    <row r="1326" spans="1:5" x14ac:dyDescent="0.25">
      <c r="A1326" s="14" t="s">
        <v>403</v>
      </c>
      <c r="B1326" s="14" t="s">
        <v>404</v>
      </c>
      <c r="C1326" s="14" t="s">
        <v>147</v>
      </c>
      <c r="D1326" s="14" t="s">
        <v>148</v>
      </c>
      <c r="E1326" s="14" t="s">
        <v>335</v>
      </c>
    </row>
    <row r="1327" spans="1:5" x14ac:dyDescent="0.25">
      <c r="A1327" s="14" t="s">
        <v>403</v>
      </c>
      <c r="B1327" s="14" t="s">
        <v>404</v>
      </c>
      <c r="C1327" s="14" t="s">
        <v>149</v>
      </c>
      <c r="D1327" s="14" t="s">
        <v>150</v>
      </c>
      <c r="E1327" s="14">
        <v>27194</v>
      </c>
    </row>
    <row r="1328" spans="1:5" x14ac:dyDescent="0.25">
      <c r="A1328" s="14" t="s">
        <v>403</v>
      </c>
      <c r="B1328" s="14" t="s">
        <v>404</v>
      </c>
      <c r="C1328" s="14" t="s">
        <v>151</v>
      </c>
      <c r="D1328" s="14" t="s">
        <v>152</v>
      </c>
      <c r="E1328" s="14">
        <v>8984</v>
      </c>
    </row>
    <row r="1329" spans="1:5" x14ac:dyDescent="0.25">
      <c r="A1329" s="14" t="s">
        <v>403</v>
      </c>
      <c r="B1329" s="14" t="s">
        <v>404</v>
      </c>
      <c r="C1329" s="14" t="s">
        <v>153</v>
      </c>
      <c r="D1329" s="14" t="s">
        <v>154</v>
      </c>
      <c r="E1329" s="14">
        <v>18210</v>
      </c>
    </row>
    <row r="1330" spans="1:5" x14ac:dyDescent="0.25">
      <c r="A1330" s="14" t="s">
        <v>403</v>
      </c>
      <c r="B1330" s="14" t="s">
        <v>404</v>
      </c>
      <c r="C1330" s="14" t="s">
        <v>155</v>
      </c>
      <c r="D1330" s="14" t="s">
        <v>156</v>
      </c>
      <c r="E1330" s="14">
        <v>0</v>
      </c>
    </row>
    <row r="1331" spans="1:5" x14ac:dyDescent="0.25">
      <c r="A1331" s="14" t="s">
        <v>403</v>
      </c>
      <c r="B1331" s="14" t="s">
        <v>404</v>
      </c>
      <c r="C1331" s="14" t="s">
        <v>157</v>
      </c>
      <c r="D1331" s="14" t="s">
        <v>158</v>
      </c>
      <c r="E1331" s="14">
        <v>52779</v>
      </c>
    </row>
    <row r="1332" spans="1:5" x14ac:dyDescent="0.25">
      <c r="A1332" s="14" t="s">
        <v>403</v>
      </c>
      <c r="B1332" s="14" t="s">
        <v>404</v>
      </c>
      <c r="C1332" s="14" t="s">
        <v>159</v>
      </c>
      <c r="D1332" s="14" t="s">
        <v>160</v>
      </c>
      <c r="E1332" s="14">
        <v>18718</v>
      </c>
    </row>
    <row r="1333" spans="1:5" x14ac:dyDescent="0.25">
      <c r="A1333" s="14" t="s">
        <v>403</v>
      </c>
      <c r="B1333" s="14" t="s">
        <v>404</v>
      </c>
      <c r="C1333" s="14" t="s">
        <v>161</v>
      </c>
      <c r="D1333" s="14" t="s">
        <v>162</v>
      </c>
      <c r="E1333" s="14">
        <v>49187</v>
      </c>
    </row>
    <row r="1334" spans="1:5" x14ac:dyDescent="0.25">
      <c r="A1334" s="14" t="s">
        <v>403</v>
      </c>
      <c r="B1334" s="14" t="s">
        <v>404</v>
      </c>
      <c r="C1334" s="14" t="s">
        <v>163</v>
      </c>
      <c r="D1334" s="14" t="s">
        <v>164</v>
      </c>
      <c r="E1334" s="14">
        <v>32681</v>
      </c>
    </row>
    <row r="1335" spans="1:5" x14ac:dyDescent="0.25">
      <c r="A1335" s="14" t="s">
        <v>403</v>
      </c>
      <c r="B1335" s="14" t="s">
        <v>404</v>
      </c>
      <c r="C1335" s="14" t="s">
        <v>165</v>
      </c>
      <c r="D1335" s="14" t="s">
        <v>166</v>
      </c>
      <c r="E1335" s="14">
        <v>16506</v>
      </c>
    </row>
    <row r="1336" spans="1:5" x14ac:dyDescent="0.25">
      <c r="A1336" s="14" t="s">
        <v>403</v>
      </c>
      <c r="B1336" s="14" t="s">
        <v>404</v>
      </c>
      <c r="C1336" s="14" t="s">
        <v>167</v>
      </c>
      <c r="D1336" s="14" t="s">
        <v>168</v>
      </c>
      <c r="E1336" s="14">
        <v>15935</v>
      </c>
    </row>
    <row r="1337" spans="1:5" x14ac:dyDescent="0.25">
      <c r="A1337" s="14" t="s">
        <v>403</v>
      </c>
      <c r="B1337" s="14" t="s">
        <v>404</v>
      </c>
      <c r="C1337" s="14" t="s">
        <v>169</v>
      </c>
      <c r="D1337" s="14" t="s">
        <v>170</v>
      </c>
      <c r="E1337" s="14">
        <v>330677</v>
      </c>
    </row>
    <row r="1338" spans="1:5" x14ac:dyDescent="0.25">
      <c r="A1338" s="14" t="s">
        <v>403</v>
      </c>
      <c r="B1338" s="14" t="s">
        <v>404</v>
      </c>
      <c r="C1338" s="14" t="s">
        <v>171</v>
      </c>
      <c r="D1338" s="14" t="s">
        <v>172</v>
      </c>
      <c r="E1338" s="14">
        <v>133285</v>
      </c>
    </row>
    <row r="1339" spans="1:5" x14ac:dyDescent="0.25">
      <c r="A1339" s="14" t="s">
        <v>403</v>
      </c>
      <c r="B1339" s="14" t="s">
        <v>404</v>
      </c>
      <c r="C1339" s="14" t="s">
        <v>372</v>
      </c>
      <c r="D1339" s="14" t="s">
        <v>373</v>
      </c>
      <c r="E1339" s="14" t="s">
        <v>335</v>
      </c>
    </row>
    <row r="1340" spans="1:5" x14ac:dyDescent="0.25">
      <c r="A1340" s="14" t="s">
        <v>403</v>
      </c>
      <c r="B1340" s="14" t="s">
        <v>404</v>
      </c>
      <c r="C1340" s="14" t="s">
        <v>374</v>
      </c>
      <c r="D1340" s="14" t="s">
        <v>375</v>
      </c>
      <c r="E1340" s="14" t="s">
        <v>335</v>
      </c>
    </row>
    <row r="1341" spans="1:5" x14ac:dyDescent="0.25">
      <c r="A1341" s="14" t="s">
        <v>403</v>
      </c>
      <c r="B1341" s="14" t="s">
        <v>404</v>
      </c>
      <c r="C1341" s="14" t="s">
        <v>173</v>
      </c>
      <c r="D1341" s="14" t="s">
        <v>174</v>
      </c>
      <c r="E1341" s="14">
        <v>24777</v>
      </c>
    </row>
    <row r="1342" spans="1:5" x14ac:dyDescent="0.25">
      <c r="A1342" s="14" t="s">
        <v>403</v>
      </c>
      <c r="B1342" s="14" t="s">
        <v>404</v>
      </c>
      <c r="C1342" s="14" t="s">
        <v>175</v>
      </c>
      <c r="D1342" s="14" t="s">
        <v>176</v>
      </c>
      <c r="E1342" s="14">
        <v>13024</v>
      </c>
    </row>
    <row r="1343" spans="1:5" x14ac:dyDescent="0.25">
      <c r="A1343" s="14" t="s">
        <v>403</v>
      </c>
      <c r="B1343" s="14" t="s">
        <v>404</v>
      </c>
      <c r="C1343" s="14" t="s">
        <v>376</v>
      </c>
      <c r="D1343" s="14" t="s">
        <v>377</v>
      </c>
      <c r="E1343" s="14" t="s">
        <v>335</v>
      </c>
    </row>
    <row r="1344" spans="1:5" x14ac:dyDescent="0.25">
      <c r="A1344" s="14" t="s">
        <v>403</v>
      </c>
      <c r="B1344" s="14" t="s">
        <v>404</v>
      </c>
      <c r="C1344" s="14" t="s">
        <v>378</v>
      </c>
      <c r="D1344" s="14" t="s">
        <v>379</v>
      </c>
      <c r="E1344" s="14" t="s">
        <v>335</v>
      </c>
    </row>
    <row r="1345" spans="1:5" x14ac:dyDescent="0.25">
      <c r="A1345" s="14" t="s">
        <v>403</v>
      </c>
      <c r="B1345" s="14" t="s">
        <v>404</v>
      </c>
      <c r="C1345" s="14" t="s">
        <v>177</v>
      </c>
      <c r="D1345" s="14" t="s">
        <v>178</v>
      </c>
      <c r="E1345" s="14">
        <v>12792</v>
      </c>
    </row>
    <row r="1346" spans="1:5" x14ac:dyDescent="0.25">
      <c r="A1346" s="14" t="s">
        <v>403</v>
      </c>
      <c r="B1346" s="14" t="s">
        <v>404</v>
      </c>
      <c r="C1346" s="14" t="s">
        <v>179</v>
      </c>
      <c r="D1346" s="14" t="s">
        <v>180</v>
      </c>
      <c r="E1346" s="14">
        <v>78545</v>
      </c>
    </row>
    <row r="1347" spans="1:5" x14ac:dyDescent="0.25">
      <c r="A1347" s="14" t="s">
        <v>403</v>
      </c>
      <c r="B1347" s="14" t="s">
        <v>404</v>
      </c>
      <c r="C1347" s="14" t="s">
        <v>181</v>
      </c>
      <c r="D1347" s="14" t="s">
        <v>182</v>
      </c>
      <c r="E1347" s="14">
        <v>11074</v>
      </c>
    </row>
    <row r="1348" spans="1:5" x14ac:dyDescent="0.25">
      <c r="A1348" s="14" t="s">
        <v>403</v>
      </c>
      <c r="B1348" s="14" t="s">
        <v>404</v>
      </c>
      <c r="C1348" s="14" t="s">
        <v>183</v>
      </c>
      <c r="D1348" s="14" t="s">
        <v>184</v>
      </c>
      <c r="E1348" s="14">
        <v>67471</v>
      </c>
    </row>
    <row r="1349" spans="1:5" x14ac:dyDescent="0.25">
      <c r="A1349" s="14" t="s">
        <v>403</v>
      </c>
      <c r="B1349" s="14" t="s">
        <v>404</v>
      </c>
      <c r="C1349" s="14" t="s">
        <v>185</v>
      </c>
      <c r="D1349" s="14" t="s">
        <v>186</v>
      </c>
      <c r="E1349" s="14">
        <v>82299</v>
      </c>
    </row>
    <row r="1350" spans="1:5" x14ac:dyDescent="0.25">
      <c r="A1350" s="14" t="s">
        <v>403</v>
      </c>
      <c r="B1350" s="14" t="s">
        <v>404</v>
      </c>
      <c r="C1350" s="14" t="s">
        <v>187</v>
      </c>
      <c r="D1350" s="14" t="s">
        <v>188</v>
      </c>
      <c r="E1350" s="14">
        <v>43872</v>
      </c>
    </row>
    <row r="1351" spans="1:5" x14ac:dyDescent="0.25">
      <c r="A1351" s="14" t="s">
        <v>403</v>
      </c>
      <c r="B1351" s="14" t="s">
        <v>404</v>
      </c>
      <c r="C1351" s="14" t="s">
        <v>189</v>
      </c>
      <c r="D1351" s="14" t="s">
        <v>190</v>
      </c>
      <c r="E1351" s="14">
        <v>9378</v>
      </c>
    </row>
    <row r="1352" spans="1:5" x14ac:dyDescent="0.25">
      <c r="A1352" s="14" t="s">
        <v>403</v>
      </c>
      <c r="B1352" s="14" t="s">
        <v>404</v>
      </c>
      <c r="C1352" s="14" t="s">
        <v>191</v>
      </c>
      <c r="D1352" s="14" t="s">
        <v>192</v>
      </c>
      <c r="E1352" s="14">
        <v>25642</v>
      </c>
    </row>
    <row r="1353" spans="1:5" x14ac:dyDescent="0.25">
      <c r="A1353" s="14" t="s">
        <v>403</v>
      </c>
      <c r="B1353" s="14" t="s">
        <v>404</v>
      </c>
      <c r="C1353" s="14" t="s">
        <v>193</v>
      </c>
      <c r="D1353" s="14" t="s">
        <v>194</v>
      </c>
      <c r="E1353" s="14">
        <v>3407</v>
      </c>
    </row>
    <row r="1354" spans="1:5" x14ac:dyDescent="0.25">
      <c r="A1354" s="14" t="s">
        <v>403</v>
      </c>
      <c r="B1354" s="14" t="s">
        <v>404</v>
      </c>
      <c r="C1354" s="14" t="s">
        <v>195</v>
      </c>
      <c r="D1354" s="14" t="s">
        <v>196</v>
      </c>
      <c r="E1354" s="14">
        <v>678693</v>
      </c>
    </row>
    <row r="1355" spans="1:5" x14ac:dyDescent="0.25">
      <c r="A1355" s="14" t="s">
        <v>403</v>
      </c>
      <c r="B1355" s="14" t="s">
        <v>404</v>
      </c>
      <c r="C1355" s="14" t="s">
        <v>197</v>
      </c>
      <c r="D1355" s="14" t="s">
        <v>198</v>
      </c>
      <c r="E1355" s="14">
        <v>137837</v>
      </c>
    </row>
    <row r="1356" spans="1:5" x14ac:dyDescent="0.25">
      <c r="A1356" s="14" t="s">
        <v>403</v>
      </c>
      <c r="B1356" s="14" t="s">
        <v>404</v>
      </c>
      <c r="C1356" s="14" t="s">
        <v>199</v>
      </c>
      <c r="D1356" s="14" t="s">
        <v>200</v>
      </c>
      <c r="E1356" s="14">
        <v>12152</v>
      </c>
    </row>
    <row r="1357" spans="1:5" x14ac:dyDescent="0.25">
      <c r="A1357" s="14" t="s">
        <v>403</v>
      </c>
      <c r="B1357" s="14" t="s">
        <v>404</v>
      </c>
      <c r="C1357" s="14" t="s">
        <v>201</v>
      </c>
      <c r="D1357" s="14" t="s">
        <v>202</v>
      </c>
      <c r="E1357" s="14">
        <v>528704</v>
      </c>
    </row>
    <row r="1358" spans="1:5" x14ac:dyDescent="0.25">
      <c r="A1358" s="14" t="s">
        <v>403</v>
      </c>
      <c r="B1358" s="14" t="s">
        <v>404</v>
      </c>
      <c r="C1358" s="14" t="s">
        <v>203</v>
      </c>
      <c r="D1358" s="14" t="s">
        <v>204</v>
      </c>
      <c r="E1358" s="14">
        <v>27726</v>
      </c>
    </row>
    <row r="1359" spans="1:5" x14ac:dyDescent="0.25">
      <c r="A1359" s="14" t="s">
        <v>403</v>
      </c>
      <c r="B1359" s="14" t="s">
        <v>404</v>
      </c>
      <c r="C1359" s="14" t="s">
        <v>205</v>
      </c>
      <c r="D1359" s="14" t="s">
        <v>206</v>
      </c>
      <c r="E1359" s="14">
        <v>500978</v>
      </c>
    </row>
    <row r="1360" spans="1:5" ht="15.75" x14ac:dyDescent="0.3">
      <c r="A1360" s="99" t="s">
        <v>207</v>
      </c>
      <c r="B1360" s="96"/>
      <c r="C1360" s="96"/>
      <c r="D1360" s="96"/>
      <c r="E1360" s="96"/>
    </row>
    <row r="1361" spans="1:5" x14ac:dyDescent="0.25">
      <c r="A1361" s="95" t="s">
        <v>208</v>
      </c>
      <c r="B1361" s="96"/>
      <c r="C1361" s="96"/>
      <c r="D1361" s="96"/>
      <c r="E1361" s="96"/>
    </row>
    <row r="1362" spans="1:5" x14ac:dyDescent="0.25">
      <c r="A1362" s="95" t="s">
        <v>209</v>
      </c>
      <c r="B1362" s="96"/>
      <c r="C1362" s="96"/>
      <c r="D1362" s="96"/>
      <c r="E1362" s="96"/>
    </row>
    <row r="1363" spans="1:5" x14ac:dyDescent="0.25">
      <c r="A1363" s="95" t="s">
        <v>210</v>
      </c>
      <c r="B1363" s="96"/>
      <c r="C1363" s="96"/>
      <c r="D1363" s="96"/>
      <c r="E1363" s="96"/>
    </row>
    <row r="1364" spans="1:5" x14ac:dyDescent="0.25">
      <c r="A1364" s="95" t="s">
        <v>211</v>
      </c>
      <c r="B1364" s="96"/>
      <c r="C1364" s="96"/>
      <c r="D1364" s="96"/>
      <c r="E1364" s="96"/>
    </row>
    <row r="1365" spans="1:5" x14ac:dyDescent="0.25">
      <c r="A1365" s="95" t="s">
        <v>212</v>
      </c>
      <c r="B1365" s="96"/>
      <c r="C1365" s="96"/>
      <c r="D1365" s="96"/>
      <c r="E1365" s="96"/>
    </row>
    <row r="1366" spans="1:5" x14ac:dyDescent="0.25">
      <c r="A1366" s="95" t="s">
        <v>213</v>
      </c>
      <c r="B1366" s="96"/>
      <c r="C1366" s="96"/>
      <c r="D1366" s="96"/>
      <c r="E1366" s="96"/>
    </row>
    <row r="1367" spans="1:5" x14ac:dyDescent="0.25">
      <c r="A1367" s="95" t="s">
        <v>214</v>
      </c>
      <c r="B1367" s="96"/>
      <c r="C1367" s="96"/>
      <c r="D1367" s="96"/>
      <c r="E1367" s="96"/>
    </row>
    <row r="1368" spans="1:5" x14ac:dyDescent="0.25">
      <c r="A1368" s="95" t="s">
        <v>215</v>
      </c>
      <c r="B1368" s="96"/>
      <c r="C1368" s="96"/>
      <c r="D1368" s="96"/>
      <c r="E1368" s="96"/>
    </row>
    <row r="1369" spans="1:5" x14ac:dyDescent="0.25">
      <c r="A1369" s="14"/>
      <c r="B1369" s="14"/>
      <c r="C1369" s="14"/>
      <c r="D1369" s="14"/>
      <c r="E1369" s="14"/>
    </row>
    <row r="1370" spans="1:5" x14ac:dyDescent="0.25">
      <c r="A1370" s="14"/>
      <c r="B1370" s="14"/>
      <c r="C1370" s="14"/>
      <c r="D1370" s="14"/>
      <c r="E1370" s="14"/>
    </row>
    <row r="1371" spans="1:5" x14ac:dyDescent="0.25">
      <c r="C1371"/>
    </row>
    <row r="1372" spans="1:5" x14ac:dyDescent="0.25">
      <c r="C1372"/>
    </row>
    <row r="1373" spans="1:5" ht="18" x14ac:dyDescent="0.25">
      <c r="A1373" s="97" t="s">
        <v>0</v>
      </c>
      <c r="B1373" s="96"/>
      <c r="C1373" s="96"/>
      <c r="D1373" s="96"/>
      <c r="E1373" s="96"/>
    </row>
    <row r="1374" spans="1:5" ht="16.5" x14ac:dyDescent="0.25">
      <c r="A1374" s="98" t="s">
        <v>1</v>
      </c>
      <c r="B1374" s="96"/>
      <c r="C1374" s="96"/>
      <c r="D1374" s="96"/>
      <c r="E1374" s="96"/>
    </row>
    <row r="1375" spans="1:5" x14ac:dyDescent="0.25">
      <c r="A1375" s="96" t="s">
        <v>2</v>
      </c>
      <c r="B1375" s="96"/>
      <c r="C1375" s="96"/>
      <c r="D1375" s="96"/>
      <c r="E1375" s="96"/>
    </row>
    <row r="1376" spans="1:5" x14ac:dyDescent="0.25">
      <c r="A1376" s="96" t="s">
        <v>3</v>
      </c>
      <c r="B1376" s="96"/>
      <c r="C1376" s="96"/>
      <c r="D1376" s="96"/>
      <c r="E1376" s="96"/>
    </row>
    <row r="1377" spans="1:5" x14ac:dyDescent="0.25">
      <c r="A1377" s="14"/>
      <c r="B1377" s="14"/>
      <c r="C1377" s="14"/>
      <c r="D1377" s="14"/>
      <c r="E1377" s="14"/>
    </row>
    <row r="1378" spans="1:5" x14ac:dyDescent="0.25">
      <c r="A1378" s="2" t="s">
        <v>4</v>
      </c>
      <c r="B1378" s="2" t="s">
        <v>5</v>
      </c>
      <c r="C1378" s="2" t="s">
        <v>6</v>
      </c>
      <c r="D1378" s="2" t="s">
        <v>7</v>
      </c>
      <c r="E1378" s="2" t="s">
        <v>203</v>
      </c>
    </row>
    <row r="1379" spans="1:5" x14ac:dyDescent="0.25">
      <c r="A1379" s="14" t="s">
        <v>403</v>
      </c>
      <c r="B1379" s="14" t="s">
        <v>404</v>
      </c>
      <c r="C1379" s="14" t="s">
        <v>1</v>
      </c>
      <c r="D1379" s="14" t="s">
        <v>11</v>
      </c>
      <c r="E1379" s="14" t="s">
        <v>1</v>
      </c>
    </row>
    <row r="1380" spans="1:5" x14ac:dyDescent="0.25">
      <c r="A1380" s="14" t="s">
        <v>403</v>
      </c>
      <c r="B1380" s="14" t="s">
        <v>404</v>
      </c>
      <c r="C1380" s="14" t="s">
        <v>12</v>
      </c>
      <c r="D1380" s="14" t="s">
        <v>13</v>
      </c>
      <c r="E1380" s="14">
        <v>2822780</v>
      </c>
    </row>
    <row r="1381" spans="1:5" x14ac:dyDescent="0.25">
      <c r="A1381" s="14" t="s">
        <v>403</v>
      </c>
      <c r="B1381" s="14" t="s">
        <v>404</v>
      </c>
      <c r="C1381" s="14" t="s">
        <v>14</v>
      </c>
      <c r="D1381" s="14" t="s">
        <v>15</v>
      </c>
      <c r="E1381" s="14">
        <v>2249840</v>
      </c>
    </row>
    <row r="1382" spans="1:5" x14ac:dyDescent="0.25">
      <c r="A1382" s="14" t="s">
        <v>403</v>
      </c>
      <c r="B1382" s="14" t="s">
        <v>404</v>
      </c>
      <c r="C1382" s="14" t="s">
        <v>16</v>
      </c>
      <c r="D1382" s="14" t="s">
        <v>17</v>
      </c>
      <c r="E1382" s="14">
        <v>572940</v>
      </c>
    </row>
    <row r="1383" spans="1:5" x14ac:dyDescent="0.25">
      <c r="A1383" s="14" t="s">
        <v>403</v>
      </c>
      <c r="B1383" s="14" t="s">
        <v>404</v>
      </c>
      <c r="C1383" s="14" t="s">
        <v>18</v>
      </c>
      <c r="D1383" s="14" t="s">
        <v>19</v>
      </c>
      <c r="E1383" s="14">
        <v>400550</v>
      </c>
    </row>
    <row r="1384" spans="1:5" x14ac:dyDescent="0.25">
      <c r="A1384" s="14" t="s">
        <v>403</v>
      </c>
      <c r="B1384" s="14" t="s">
        <v>404</v>
      </c>
      <c r="C1384" s="14" t="s">
        <v>20</v>
      </c>
      <c r="D1384" s="14" t="s">
        <v>21</v>
      </c>
      <c r="E1384" s="14">
        <v>172390</v>
      </c>
    </row>
    <row r="1385" spans="1:5" x14ac:dyDescent="0.25">
      <c r="A1385" s="14" t="s">
        <v>403</v>
      </c>
      <c r="B1385" s="14" t="s">
        <v>404</v>
      </c>
      <c r="C1385" s="14" t="s">
        <v>22</v>
      </c>
      <c r="D1385" s="14" t="s">
        <v>23</v>
      </c>
      <c r="E1385" s="14">
        <v>55281</v>
      </c>
    </row>
    <row r="1386" spans="1:5" x14ac:dyDescent="0.25">
      <c r="A1386" s="14" t="s">
        <v>403</v>
      </c>
      <c r="B1386" s="14" t="s">
        <v>404</v>
      </c>
      <c r="C1386" s="14" t="s">
        <v>1</v>
      </c>
      <c r="D1386" s="14" t="s">
        <v>24</v>
      </c>
      <c r="E1386" s="14" t="s">
        <v>1</v>
      </c>
    </row>
    <row r="1387" spans="1:5" x14ac:dyDescent="0.25">
      <c r="A1387" s="14" t="s">
        <v>403</v>
      </c>
      <c r="B1387" s="14" t="s">
        <v>404</v>
      </c>
      <c r="C1387" s="14" t="s">
        <v>25</v>
      </c>
      <c r="D1387" s="14" t="s">
        <v>26</v>
      </c>
      <c r="E1387" s="14">
        <v>12630</v>
      </c>
    </row>
    <row r="1388" spans="1:5" x14ac:dyDescent="0.25">
      <c r="A1388" s="14" t="s">
        <v>403</v>
      </c>
      <c r="B1388" s="14" t="s">
        <v>404</v>
      </c>
      <c r="C1388" s="14" t="s">
        <v>27</v>
      </c>
      <c r="D1388" s="14" t="s">
        <v>28</v>
      </c>
      <c r="E1388" s="14">
        <v>2810150</v>
      </c>
    </row>
    <row r="1389" spans="1:5" x14ac:dyDescent="0.25">
      <c r="A1389" s="14" t="s">
        <v>403</v>
      </c>
      <c r="B1389" s="14" t="s">
        <v>404</v>
      </c>
      <c r="C1389" s="14" t="s">
        <v>29</v>
      </c>
      <c r="D1389" s="14" t="s">
        <v>30</v>
      </c>
      <c r="E1389" s="14">
        <v>2142854</v>
      </c>
    </row>
    <row r="1390" spans="1:5" x14ac:dyDescent="0.25">
      <c r="A1390" s="14" t="s">
        <v>403</v>
      </c>
      <c r="B1390" s="14" t="s">
        <v>404</v>
      </c>
      <c r="C1390" s="14" t="s">
        <v>31</v>
      </c>
      <c r="D1390" s="14" t="s">
        <v>334</v>
      </c>
      <c r="E1390" s="14">
        <v>2976</v>
      </c>
    </row>
    <row r="1391" spans="1:5" x14ac:dyDescent="0.25">
      <c r="A1391" s="14" t="s">
        <v>403</v>
      </c>
      <c r="B1391" s="14" t="s">
        <v>404</v>
      </c>
      <c r="C1391" s="14" t="s">
        <v>32</v>
      </c>
      <c r="D1391" s="14" t="s">
        <v>33</v>
      </c>
      <c r="E1391" s="14">
        <v>0</v>
      </c>
    </row>
    <row r="1392" spans="1:5" x14ac:dyDescent="0.25">
      <c r="A1392" s="14" t="s">
        <v>403</v>
      </c>
      <c r="B1392" s="14" t="s">
        <v>404</v>
      </c>
      <c r="C1392" s="14" t="s">
        <v>34</v>
      </c>
      <c r="D1392" s="14" t="s">
        <v>35</v>
      </c>
      <c r="E1392" s="14">
        <v>0</v>
      </c>
    </row>
    <row r="1393" spans="1:5" x14ac:dyDescent="0.25">
      <c r="A1393" s="14" t="s">
        <v>403</v>
      </c>
      <c r="B1393" s="14" t="s">
        <v>404</v>
      </c>
      <c r="C1393" s="14" t="s">
        <v>336</v>
      </c>
      <c r="D1393" s="14" t="s">
        <v>337</v>
      </c>
      <c r="E1393" s="14">
        <v>2976</v>
      </c>
    </row>
    <row r="1394" spans="1:5" x14ac:dyDescent="0.25">
      <c r="A1394" s="14" t="s">
        <v>403</v>
      </c>
      <c r="B1394" s="14" t="s">
        <v>404</v>
      </c>
      <c r="C1394" s="14" t="s">
        <v>36</v>
      </c>
      <c r="D1394" s="14" t="s">
        <v>338</v>
      </c>
      <c r="E1394" s="14">
        <v>604642</v>
      </c>
    </row>
    <row r="1395" spans="1:5" x14ac:dyDescent="0.25">
      <c r="A1395" s="14" t="s">
        <v>403</v>
      </c>
      <c r="B1395" s="14" t="s">
        <v>404</v>
      </c>
      <c r="C1395" s="14" t="s">
        <v>37</v>
      </c>
      <c r="D1395" s="14" t="s">
        <v>339</v>
      </c>
      <c r="E1395" s="14" t="s">
        <v>335</v>
      </c>
    </row>
    <row r="1396" spans="1:5" x14ac:dyDescent="0.25">
      <c r="A1396" s="14" t="s">
        <v>403</v>
      </c>
      <c r="B1396" s="14" t="s">
        <v>404</v>
      </c>
      <c r="C1396" s="14" t="s">
        <v>38</v>
      </c>
      <c r="D1396" s="14" t="s">
        <v>340</v>
      </c>
      <c r="E1396" s="14" t="s">
        <v>335</v>
      </c>
    </row>
    <row r="1397" spans="1:5" x14ac:dyDescent="0.25">
      <c r="A1397" s="14" t="s">
        <v>403</v>
      </c>
      <c r="B1397" s="14" t="s">
        <v>404</v>
      </c>
      <c r="C1397" s="14" t="s">
        <v>39</v>
      </c>
      <c r="D1397" s="14" t="s">
        <v>40</v>
      </c>
      <c r="E1397" s="14">
        <v>242202</v>
      </c>
    </row>
    <row r="1398" spans="1:5" x14ac:dyDescent="0.25">
      <c r="A1398" s="14" t="s">
        <v>403</v>
      </c>
      <c r="B1398" s="14" t="s">
        <v>404</v>
      </c>
      <c r="C1398" s="14" t="s">
        <v>41</v>
      </c>
      <c r="D1398" s="14" t="s">
        <v>42</v>
      </c>
      <c r="E1398" s="14">
        <v>140871</v>
      </c>
    </row>
    <row r="1399" spans="1:5" x14ac:dyDescent="0.25">
      <c r="A1399" s="14" t="s">
        <v>403</v>
      </c>
      <c r="B1399" s="14" t="s">
        <v>404</v>
      </c>
      <c r="C1399" s="14" t="s">
        <v>43</v>
      </c>
      <c r="D1399" s="14" t="s">
        <v>44</v>
      </c>
      <c r="E1399" s="14">
        <v>207551</v>
      </c>
    </row>
    <row r="1400" spans="1:5" x14ac:dyDescent="0.25">
      <c r="A1400" s="14" t="s">
        <v>403</v>
      </c>
      <c r="B1400" s="14" t="s">
        <v>404</v>
      </c>
      <c r="C1400" s="14" t="s">
        <v>45</v>
      </c>
      <c r="D1400" s="14" t="s">
        <v>46</v>
      </c>
      <c r="E1400" s="14">
        <v>20823</v>
      </c>
    </row>
    <row r="1401" spans="1:5" x14ac:dyDescent="0.25">
      <c r="A1401" s="14" t="s">
        <v>403</v>
      </c>
      <c r="B1401" s="14" t="s">
        <v>404</v>
      </c>
      <c r="C1401" s="14" t="s">
        <v>47</v>
      </c>
      <c r="D1401" s="14" t="s">
        <v>48</v>
      </c>
      <c r="E1401" s="14">
        <v>81698</v>
      </c>
    </row>
    <row r="1402" spans="1:5" x14ac:dyDescent="0.25">
      <c r="A1402" s="14" t="s">
        <v>403</v>
      </c>
      <c r="B1402" s="14" t="s">
        <v>404</v>
      </c>
      <c r="C1402" s="14" t="s">
        <v>49</v>
      </c>
      <c r="D1402" s="14" t="s">
        <v>50</v>
      </c>
      <c r="E1402" s="14">
        <v>105030</v>
      </c>
    </row>
    <row r="1403" spans="1:5" x14ac:dyDescent="0.25">
      <c r="A1403" s="14" t="s">
        <v>403</v>
      </c>
      <c r="B1403" s="14" t="s">
        <v>404</v>
      </c>
      <c r="C1403" s="14" t="s">
        <v>51</v>
      </c>
      <c r="D1403" s="14" t="s">
        <v>52</v>
      </c>
      <c r="E1403" s="14">
        <v>75895</v>
      </c>
    </row>
    <row r="1404" spans="1:5" x14ac:dyDescent="0.25">
      <c r="A1404" s="14" t="s">
        <v>403</v>
      </c>
      <c r="B1404" s="14" t="s">
        <v>404</v>
      </c>
      <c r="C1404" s="14" t="s">
        <v>53</v>
      </c>
      <c r="D1404" s="14" t="s">
        <v>54</v>
      </c>
      <c r="E1404" s="14">
        <v>68614</v>
      </c>
    </row>
    <row r="1405" spans="1:5" x14ac:dyDescent="0.25">
      <c r="A1405" s="14" t="s">
        <v>403</v>
      </c>
      <c r="B1405" s="14" t="s">
        <v>404</v>
      </c>
      <c r="C1405" s="14" t="s">
        <v>341</v>
      </c>
      <c r="D1405" s="14" t="s">
        <v>342</v>
      </c>
      <c r="E1405" s="14">
        <v>683</v>
      </c>
    </row>
    <row r="1406" spans="1:5" x14ac:dyDescent="0.25">
      <c r="A1406" s="14" t="s">
        <v>403</v>
      </c>
      <c r="B1406" s="14" t="s">
        <v>404</v>
      </c>
      <c r="C1406" s="14" t="s">
        <v>343</v>
      </c>
      <c r="D1406" s="14" t="s">
        <v>344</v>
      </c>
      <c r="E1406" s="14">
        <v>5347</v>
      </c>
    </row>
    <row r="1407" spans="1:5" x14ac:dyDescent="0.25">
      <c r="A1407" s="14" t="s">
        <v>403</v>
      </c>
      <c r="B1407" s="14" t="s">
        <v>404</v>
      </c>
      <c r="C1407" s="14" t="s">
        <v>55</v>
      </c>
      <c r="D1407" s="14" t="s">
        <v>56</v>
      </c>
      <c r="E1407" s="14" t="s">
        <v>335</v>
      </c>
    </row>
    <row r="1408" spans="1:5" x14ac:dyDescent="0.25">
      <c r="A1408" s="14" t="s">
        <v>403</v>
      </c>
      <c r="B1408" s="14" t="s">
        <v>404</v>
      </c>
      <c r="C1408" s="14" t="s">
        <v>345</v>
      </c>
      <c r="D1408" s="14" t="s">
        <v>346</v>
      </c>
      <c r="E1408" s="14">
        <v>25288</v>
      </c>
    </row>
    <row r="1409" spans="1:5" x14ac:dyDescent="0.25">
      <c r="A1409" s="14" t="s">
        <v>403</v>
      </c>
      <c r="B1409" s="14" t="s">
        <v>404</v>
      </c>
      <c r="C1409" s="14" t="s">
        <v>57</v>
      </c>
      <c r="D1409" s="14" t="s">
        <v>58</v>
      </c>
      <c r="E1409" s="14">
        <v>13331</v>
      </c>
    </row>
    <row r="1410" spans="1:5" x14ac:dyDescent="0.25">
      <c r="A1410" s="14" t="s">
        <v>403</v>
      </c>
      <c r="B1410" s="14" t="s">
        <v>404</v>
      </c>
      <c r="C1410" s="14" t="s">
        <v>347</v>
      </c>
      <c r="D1410" s="14" t="s">
        <v>348</v>
      </c>
      <c r="E1410" s="14" t="s">
        <v>335</v>
      </c>
    </row>
    <row r="1411" spans="1:5" x14ac:dyDescent="0.25">
      <c r="A1411" s="14" t="s">
        <v>403</v>
      </c>
      <c r="B1411" s="14" t="s">
        <v>404</v>
      </c>
      <c r="C1411" s="14" t="s">
        <v>59</v>
      </c>
      <c r="D1411" s="14" t="s">
        <v>60</v>
      </c>
      <c r="E1411" s="14" t="s">
        <v>335</v>
      </c>
    </row>
    <row r="1412" spans="1:5" x14ac:dyDescent="0.25">
      <c r="A1412" s="14" t="s">
        <v>403</v>
      </c>
      <c r="B1412" s="14" t="s">
        <v>404</v>
      </c>
      <c r="C1412" s="14" t="s">
        <v>61</v>
      </c>
      <c r="D1412" s="14" t="s">
        <v>62</v>
      </c>
      <c r="E1412" s="14" t="s">
        <v>335</v>
      </c>
    </row>
    <row r="1413" spans="1:5" x14ac:dyDescent="0.25">
      <c r="A1413" s="14" t="s">
        <v>403</v>
      </c>
      <c r="B1413" s="14" t="s">
        <v>404</v>
      </c>
      <c r="C1413" s="14" t="s">
        <v>63</v>
      </c>
      <c r="D1413" s="14" t="s">
        <v>64</v>
      </c>
      <c r="E1413" s="14">
        <v>0</v>
      </c>
    </row>
    <row r="1414" spans="1:5" x14ac:dyDescent="0.25">
      <c r="A1414" s="14" t="s">
        <v>403</v>
      </c>
      <c r="B1414" s="14" t="s">
        <v>404</v>
      </c>
      <c r="C1414" s="14" t="s">
        <v>65</v>
      </c>
      <c r="D1414" s="14" t="s">
        <v>66</v>
      </c>
      <c r="E1414" s="14">
        <v>1515</v>
      </c>
    </row>
    <row r="1415" spans="1:5" x14ac:dyDescent="0.25">
      <c r="A1415" s="14" t="s">
        <v>403</v>
      </c>
      <c r="B1415" s="14" t="s">
        <v>404</v>
      </c>
      <c r="C1415" s="14" t="s">
        <v>67</v>
      </c>
      <c r="D1415" s="14" t="s">
        <v>68</v>
      </c>
      <c r="E1415" s="14">
        <v>3852</v>
      </c>
    </row>
    <row r="1416" spans="1:5" x14ac:dyDescent="0.25">
      <c r="A1416" s="14" t="s">
        <v>403</v>
      </c>
      <c r="B1416" s="14" t="s">
        <v>404</v>
      </c>
      <c r="C1416" s="14" t="s">
        <v>69</v>
      </c>
      <c r="D1416" s="14" t="s">
        <v>70</v>
      </c>
      <c r="E1416" s="14">
        <v>7281</v>
      </c>
    </row>
    <row r="1417" spans="1:5" x14ac:dyDescent="0.25">
      <c r="A1417" s="14" t="s">
        <v>403</v>
      </c>
      <c r="B1417" s="14" t="s">
        <v>404</v>
      </c>
      <c r="C1417" s="14" t="s">
        <v>71</v>
      </c>
      <c r="D1417" s="14" t="s">
        <v>72</v>
      </c>
      <c r="E1417" s="14">
        <v>1159</v>
      </c>
    </row>
    <row r="1418" spans="1:5" x14ac:dyDescent="0.25">
      <c r="A1418" s="14" t="s">
        <v>403</v>
      </c>
      <c r="B1418" s="14" t="s">
        <v>404</v>
      </c>
      <c r="C1418" s="14" t="s">
        <v>73</v>
      </c>
      <c r="D1418" s="14" t="s">
        <v>74</v>
      </c>
      <c r="E1418" s="14">
        <v>1565</v>
      </c>
    </row>
    <row r="1419" spans="1:5" x14ac:dyDescent="0.25">
      <c r="A1419" s="14" t="s">
        <v>403</v>
      </c>
      <c r="B1419" s="14" t="s">
        <v>404</v>
      </c>
      <c r="C1419" s="14" t="s">
        <v>75</v>
      </c>
      <c r="D1419" s="14" t="s">
        <v>76</v>
      </c>
      <c r="E1419" s="14">
        <v>0</v>
      </c>
    </row>
    <row r="1420" spans="1:5" x14ac:dyDescent="0.25">
      <c r="A1420" s="14" t="s">
        <v>403</v>
      </c>
      <c r="B1420" s="14" t="s">
        <v>404</v>
      </c>
      <c r="C1420" s="14" t="s">
        <v>77</v>
      </c>
      <c r="D1420" s="14" t="s">
        <v>78</v>
      </c>
      <c r="E1420" s="14" t="s">
        <v>335</v>
      </c>
    </row>
    <row r="1421" spans="1:5" x14ac:dyDescent="0.25">
      <c r="A1421" s="14" t="s">
        <v>403</v>
      </c>
      <c r="B1421" s="14" t="s">
        <v>404</v>
      </c>
      <c r="C1421" s="14" t="s">
        <v>349</v>
      </c>
      <c r="D1421" s="14" t="s">
        <v>350</v>
      </c>
      <c r="E1421" s="14">
        <v>0</v>
      </c>
    </row>
    <row r="1422" spans="1:5" x14ac:dyDescent="0.25">
      <c r="A1422" s="14" t="s">
        <v>403</v>
      </c>
      <c r="B1422" s="14" t="s">
        <v>404</v>
      </c>
      <c r="C1422" s="14" t="s">
        <v>351</v>
      </c>
      <c r="D1422" s="14" t="s">
        <v>352</v>
      </c>
      <c r="E1422" s="14">
        <v>0</v>
      </c>
    </row>
    <row r="1423" spans="1:5" x14ac:dyDescent="0.25">
      <c r="A1423" s="14" t="s">
        <v>403</v>
      </c>
      <c r="B1423" s="14" t="s">
        <v>404</v>
      </c>
      <c r="C1423" s="14" t="s">
        <v>353</v>
      </c>
      <c r="D1423" s="14" t="s">
        <v>354</v>
      </c>
      <c r="E1423" s="14">
        <v>0</v>
      </c>
    </row>
    <row r="1424" spans="1:5" x14ac:dyDescent="0.25">
      <c r="A1424" s="14" t="s">
        <v>403</v>
      </c>
      <c r="B1424" s="14" t="s">
        <v>404</v>
      </c>
      <c r="C1424" s="14" t="s">
        <v>355</v>
      </c>
      <c r="D1424" s="14" t="s">
        <v>356</v>
      </c>
      <c r="E1424" s="14">
        <v>1635</v>
      </c>
    </row>
    <row r="1425" spans="1:5" x14ac:dyDescent="0.25">
      <c r="A1425" s="14" t="s">
        <v>403</v>
      </c>
      <c r="B1425" s="14" t="s">
        <v>404</v>
      </c>
      <c r="C1425" s="14" t="s">
        <v>357</v>
      </c>
      <c r="D1425" s="14" t="s">
        <v>358</v>
      </c>
      <c r="E1425" s="14" t="s">
        <v>335</v>
      </c>
    </row>
    <row r="1426" spans="1:5" x14ac:dyDescent="0.25">
      <c r="A1426" s="14" t="s">
        <v>403</v>
      </c>
      <c r="B1426" s="14" t="s">
        <v>404</v>
      </c>
      <c r="C1426" s="14" t="s">
        <v>79</v>
      </c>
      <c r="D1426" s="14" t="s">
        <v>80</v>
      </c>
      <c r="E1426" s="14">
        <v>714</v>
      </c>
    </row>
    <row r="1427" spans="1:5" x14ac:dyDescent="0.25">
      <c r="A1427" s="14" t="s">
        <v>403</v>
      </c>
      <c r="B1427" s="14" t="s">
        <v>404</v>
      </c>
      <c r="C1427" s="14" t="s">
        <v>81</v>
      </c>
      <c r="D1427" s="14" t="s">
        <v>82</v>
      </c>
      <c r="E1427" s="14">
        <v>1006</v>
      </c>
    </row>
    <row r="1428" spans="1:5" x14ac:dyDescent="0.25">
      <c r="A1428" s="14" t="s">
        <v>403</v>
      </c>
      <c r="B1428" s="14" t="s">
        <v>404</v>
      </c>
      <c r="C1428" s="14" t="s">
        <v>83</v>
      </c>
      <c r="D1428" s="14" t="s">
        <v>84</v>
      </c>
      <c r="E1428" s="14">
        <v>106440</v>
      </c>
    </row>
    <row r="1429" spans="1:5" x14ac:dyDescent="0.25">
      <c r="A1429" s="14" t="s">
        <v>403</v>
      </c>
      <c r="B1429" s="14" t="s">
        <v>404</v>
      </c>
      <c r="C1429" s="14" t="s">
        <v>85</v>
      </c>
      <c r="D1429" s="14" t="s">
        <v>86</v>
      </c>
      <c r="E1429" s="14">
        <v>203839</v>
      </c>
    </row>
    <row r="1430" spans="1:5" x14ac:dyDescent="0.25">
      <c r="A1430" s="14" t="s">
        <v>403</v>
      </c>
      <c r="B1430" s="14" t="s">
        <v>404</v>
      </c>
      <c r="C1430" s="14" t="s">
        <v>87</v>
      </c>
      <c r="D1430" s="14" t="s">
        <v>88</v>
      </c>
      <c r="E1430" s="14">
        <v>52856</v>
      </c>
    </row>
    <row r="1431" spans="1:5" x14ac:dyDescent="0.25">
      <c r="A1431" s="14" t="s">
        <v>403</v>
      </c>
      <c r="B1431" s="14" t="s">
        <v>404</v>
      </c>
      <c r="C1431" s="14" t="s">
        <v>89</v>
      </c>
      <c r="D1431" s="14" t="s">
        <v>90</v>
      </c>
      <c r="E1431" s="14">
        <v>4762</v>
      </c>
    </row>
    <row r="1432" spans="1:5" x14ac:dyDescent="0.25">
      <c r="A1432" s="14" t="s">
        <v>403</v>
      </c>
      <c r="B1432" s="14" t="s">
        <v>404</v>
      </c>
      <c r="C1432" s="14" t="s">
        <v>91</v>
      </c>
      <c r="D1432" s="14" t="s">
        <v>92</v>
      </c>
      <c r="E1432" s="14">
        <v>9087</v>
      </c>
    </row>
    <row r="1433" spans="1:5" x14ac:dyDescent="0.25">
      <c r="A1433" s="14" t="s">
        <v>403</v>
      </c>
      <c r="B1433" s="14" t="s">
        <v>404</v>
      </c>
      <c r="C1433" s="14" t="s">
        <v>93</v>
      </c>
      <c r="D1433" s="14" t="s">
        <v>94</v>
      </c>
      <c r="E1433" s="14">
        <v>21671</v>
      </c>
    </row>
    <row r="1434" spans="1:5" x14ac:dyDescent="0.25">
      <c r="A1434" s="14" t="s">
        <v>403</v>
      </c>
      <c r="B1434" s="14" t="s">
        <v>404</v>
      </c>
      <c r="C1434" s="14" t="s">
        <v>95</v>
      </c>
      <c r="D1434" s="14" t="s">
        <v>96</v>
      </c>
      <c r="E1434" s="14">
        <v>21234</v>
      </c>
    </row>
    <row r="1435" spans="1:5" x14ac:dyDescent="0.25">
      <c r="A1435" s="14" t="s">
        <v>403</v>
      </c>
      <c r="B1435" s="14" t="s">
        <v>404</v>
      </c>
      <c r="C1435" s="14" t="s">
        <v>97</v>
      </c>
      <c r="D1435" s="14" t="s">
        <v>98</v>
      </c>
      <c r="E1435" s="14">
        <v>7461</v>
      </c>
    </row>
    <row r="1436" spans="1:5" x14ac:dyDescent="0.25">
      <c r="A1436" s="14" t="s">
        <v>403</v>
      </c>
      <c r="B1436" s="14" t="s">
        <v>404</v>
      </c>
      <c r="C1436" s="14" t="s">
        <v>99</v>
      </c>
      <c r="D1436" s="14" t="s">
        <v>100</v>
      </c>
      <c r="E1436" s="14">
        <v>20725</v>
      </c>
    </row>
    <row r="1437" spans="1:5" x14ac:dyDescent="0.25">
      <c r="A1437" s="14" t="s">
        <v>403</v>
      </c>
      <c r="B1437" s="14" t="s">
        <v>404</v>
      </c>
      <c r="C1437" s="14" t="s">
        <v>101</v>
      </c>
      <c r="D1437" s="14" t="s">
        <v>102</v>
      </c>
      <c r="E1437" s="14">
        <v>5495</v>
      </c>
    </row>
    <row r="1438" spans="1:5" x14ac:dyDescent="0.25">
      <c r="A1438" s="14" t="s">
        <v>403</v>
      </c>
      <c r="B1438" s="14" t="s">
        <v>404</v>
      </c>
      <c r="C1438" s="14" t="s">
        <v>103</v>
      </c>
      <c r="D1438" s="14" t="s">
        <v>104</v>
      </c>
      <c r="E1438" s="14">
        <v>2420</v>
      </c>
    </row>
    <row r="1439" spans="1:5" x14ac:dyDescent="0.25">
      <c r="A1439" s="14" t="s">
        <v>403</v>
      </c>
      <c r="B1439" s="14" t="s">
        <v>404</v>
      </c>
      <c r="C1439" s="14" t="s">
        <v>105</v>
      </c>
      <c r="D1439" s="14" t="s">
        <v>106</v>
      </c>
      <c r="E1439" s="14">
        <v>41666</v>
      </c>
    </row>
    <row r="1440" spans="1:5" x14ac:dyDescent="0.25">
      <c r="A1440" s="14" t="s">
        <v>403</v>
      </c>
      <c r="B1440" s="14" t="s">
        <v>404</v>
      </c>
      <c r="C1440" s="14" t="s">
        <v>107</v>
      </c>
      <c r="D1440" s="14" t="s">
        <v>108</v>
      </c>
      <c r="E1440" s="14">
        <v>7011</v>
      </c>
    </row>
    <row r="1441" spans="1:5" x14ac:dyDescent="0.25">
      <c r="A1441" s="14" t="s">
        <v>403</v>
      </c>
      <c r="B1441" s="14" t="s">
        <v>404</v>
      </c>
      <c r="C1441" s="14" t="s">
        <v>109</v>
      </c>
      <c r="D1441" s="14" t="s">
        <v>110</v>
      </c>
      <c r="E1441" s="14">
        <v>9451</v>
      </c>
    </row>
    <row r="1442" spans="1:5" x14ac:dyDescent="0.25">
      <c r="A1442" s="14" t="s">
        <v>403</v>
      </c>
      <c r="B1442" s="14" t="s">
        <v>404</v>
      </c>
      <c r="C1442" s="14" t="s">
        <v>111</v>
      </c>
      <c r="D1442" s="14" t="s">
        <v>112</v>
      </c>
      <c r="E1442" s="14">
        <v>82324</v>
      </c>
    </row>
    <row r="1443" spans="1:5" x14ac:dyDescent="0.25">
      <c r="A1443" s="14" t="s">
        <v>403</v>
      </c>
      <c r="B1443" s="14" t="s">
        <v>404</v>
      </c>
      <c r="C1443" s="14" t="s">
        <v>113</v>
      </c>
      <c r="D1443" s="14" t="s">
        <v>114</v>
      </c>
      <c r="E1443" s="14" t="s">
        <v>335</v>
      </c>
    </row>
    <row r="1444" spans="1:5" x14ac:dyDescent="0.25">
      <c r="A1444" s="14" t="s">
        <v>403</v>
      </c>
      <c r="B1444" s="14" t="s">
        <v>404</v>
      </c>
      <c r="C1444" s="14" t="s">
        <v>359</v>
      </c>
      <c r="D1444" s="14" t="s">
        <v>360</v>
      </c>
      <c r="E1444" s="14">
        <v>4012</v>
      </c>
    </row>
    <row r="1445" spans="1:5" x14ac:dyDescent="0.25">
      <c r="A1445" s="14" t="s">
        <v>403</v>
      </c>
      <c r="B1445" s="14" t="s">
        <v>404</v>
      </c>
      <c r="C1445" s="14" t="s">
        <v>115</v>
      </c>
      <c r="D1445" s="14" t="s">
        <v>116</v>
      </c>
      <c r="E1445" s="14">
        <v>0</v>
      </c>
    </row>
    <row r="1446" spans="1:5" x14ac:dyDescent="0.25">
      <c r="A1446" s="14" t="s">
        <v>403</v>
      </c>
      <c r="B1446" s="14" t="s">
        <v>404</v>
      </c>
      <c r="C1446" s="14" t="s">
        <v>117</v>
      </c>
      <c r="D1446" s="14" t="s">
        <v>118</v>
      </c>
      <c r="E1446" s="14">
        <v>70458</v>
      </c>
    </row>
    <row r="1447" spans="1:5" x14ac:dyDescent="0.25">
      <c r="A1447" s="14" t="s">
        <v>403</v>
      </c>
      <c r="B1447" s="14" t="s">
        <v>404</v>
      </c>
      <c r="C1447" s="14" t="s">
        <v>119</v>
      </c>
      <c r="D1447" s="14" t="s">
        <v>120</v>
      </c>
      <c r="E1447" s="14" t="s">
        <v>335</v>
      </c>
    </row>
    <row r="1448" spans="1:5" x14ac:dyDescent="0.25">
      <c r="A1448" s="14" t="s">
        <v>403</v>
      </c>
      <c r="B1448" s="14" t="s">
        <v>404</v>
      </c>
      <c r="C1448" s="14" t="s">
        <v>361</v>
      </c>
      <c r="D1448" s="14" t="s">
        <v>362</v>
      </c>
      <c r="E1448" s="14" t="s">
        <v>335</v>
      </c>
    </row>
    <row r="1449" spans="1:5" x14ac:dyDescent="0.25">
      <c r="A1449" s="14" t="s">
        <v>403</v>
      </c>
      <c r="B1449" s="14" t="s">
        <v>404</v>
      </c>
      <c r="C1449" s="14" t="s">
        <v>121</v>
      </c>
      <c r="D1449" s="14" t="s">
        <v>122</v>
      </c>
      <c r="E1449" s="14">
        <v>0</v>
      </c>
    </row>
    <row r="1450" spans="1:5" x14ac:dyDescent="0.25">
      <c r="A1450" s="14" t="s">
        <v>403</v>
      </c>
      <c r="B1450" s="14" t="s">
        <v>404</v>
      </c>
      <c r="C1450" s="14" t="s">
        <v>123</v>
      </c>
      <c r="D1450" s="14" t="s">
        <v>124</v>
      </c>
      <c r="E1450" s="14">
        <v>2597</v>
      </c>
    </row>
    <row r="1451" spans="1:5" x14ac:dyDescent="0.25">
      <c r="A1451" s="14" t="s">
        <v>403</v>
      </c>
      <c r="B1451" s="14" t="s">
        <v>404</v>
      </c>
      <c r="C1451" s="14" t="s">
        <v>125</v>
      </c>
      <c r="D1451" s="14" t="s">
        <v>126</v>
      </c>
      <c r="E1451" s="14">
        <v>3913</v>
      </c>
    </row>
    <row r="1452" spans="1:5" x14ac:dyDescent="0.25">
      <c r="A1452" s="14" t="s">
        <v>403</v>
      </c>
      <c r="B1452" s="14" t="s">
        <v>404</v>
      </c>
      <c r="C1452" s="14" t="s">
        <v>127</v>
      </c>
      <c r="D1452" s="14" t="s">
        <v>128</v>
      </c>
      <c r="E1452" s="14">
        <v>0</v>
      </c>
    </row>
    <row r="1453" spans="1:5" x14ac:dyDescent="0.25">
      <c r="A1453" s="14" t="s">
        <v>403</v>
      </c>
      <c r="B1453" s="14" t="s">
        <v>404</v>
      </c>
      <c r="C1453" s="14" t="s">
        <v>129</v>
      </c>
      <c r="D1453" s="14" t="s">
        <v>130</v>
      </c>
      <c r="E1453" s="14">
        <v>16383</v>
      </c>
    </row>
    <row r="1454" spans="1:5" x14ac:dyDescent="0.25">
      <c r="A1454" s="14" t="s">
        <v>403</v>
      </c>
      <c r="B1454" s="14" t="s">
        <v>404</v>
      </c>
      <c r="C1454" s="14" t="s">
        <v>363</v>
      </c>
      <c r="D1454" s="14" t="s">
        <v>364</v>
      </c>
      <c r="E1454" s="14" t="s">
        <v>335</v>
      </c>
    </row>
    <row r="1455" spans="1:5" x14ac:dyDescent="0.25">
      <c r="A1455" s="14" t="s">
        <v>403</v>
      </c>
      <c r="B1455" s="14" t="s">
        <v>404</v>
      </c>
      <c r="C1455" s="14" t="s">
        <v>365</v>
      </c>
      <c r="D1455" s="14" t="s">
        <v>366</v>
      </c>
      <c r="E1455" s="14" t="s">
        <v>335</v>
      </c>
    </row>
    <row r="1456" spans="1:5" x14ac:dyDescent="0.25">
      <c r="A1456" s="14" t="s">
        <v>403</v>
      </c>
      <c r="B1456" s="14" t="s">
        <v>404</v>
      </c>
      <c r="C1456" s="14" t="s">
        <v>131</v>
      </c>
      <c r="D1456" s="14" t="s">
        <v>132</v>
      </c>
      <c r="E1456" s="14">
        <v>3187</v>
      </c>
    </row>
    <row r="1457" spans="1:5" x14ac:dyDescent="0.25">
      <c r="A1457" s="14" t="s">
        <v>403</v>
      </c>
      <c r="B1457" s="14" t="s">
        <v>404</v>
      </c>
      <c r="C1457" s="14" t="s">
        <v>367</v>
      </c>
      <c r="D1457" s="14" t="s">
        <v>368</v>
      </c>
      <c r="E1457" s="14" t="s">
        <v>369</v>
      </c>
    </row>
    <row r="1458" spans="1:5" x14ac:dyDescent="0.25">
      <c r="A1458" s="14" t="s">
        <v>403</v>
      </c>
      <c r="B1458" s="14" t="s">
        <v>404</v>
      </c>
      <c r="C1458" s="14" t="s">
        <v>133</v>
      </c>
      <c r="D1458" s="14" t="s">
        <v>134</v>
      </c>
      <c r="E1458" s="14">
        <v>9776</v>
      </c>
    </row>
    <row r="1459" spans="1:5" x14ac:dyDescent="0.25">
      <c r="A1459" s="14" t="s">
        <v>403</v>
      </c>
      <c r="B1459" s="14" t="s">
        <v>404</v>
      </c>
      <c r="C1459" s="14" t="s">
        <v>135</v>
      </c>
      <c r="D1459" s="14" t="s">
        <v>136</v>
      </c>
      <c r="E1459" s="14" t="s">
        <v>335</v>
      </c>
    </row>
    <row r="1460" spans="1:5" x14ac:dyDescent="0.25">
      <c r="A1460" s="14" t="s">
        <v>403</v>
      </c>
      <c r="B1460" s="14" t="s">
        <v>404</v>
      </c>
      <c r="C1460" s="14" t="s">
        <v>370</v>
      </c>
      <c r="D1460" s="14" t="s">
        <v>371</v>
      </c>
      <c r="E1460" s="14" t="s">
        <v>335</v>
      </c>
    </row>
    <row r="1461" spans="1:5" x14ac:dyDescent="0.25">
      <c r="A1461" s="14" t="s">
        <v>403</v>
      </c>
      <c r="B1461" s="14" t="s">
        <v>404</v>
      </c>
      <c r="C1461" s="14" t="s">
        <v>137</v>
      </c>
      <c r="D1461" s="14" t="s">
        <v>138</v>
      </c>
      <c r="E1461" s="14">
        <v>46228</v>
      </c>
    </row>
    <row r="1462" spans="1:5" x14ac:dyDescent="0.25">
      <c r="A1462" s="14" t="s">
        <v>403</v>
      </c>
      <c r="B1462" s="14" t="s">
        <v>404</v>
      </c>
      <c r="C1462" s="14" t="s">
        <v>139</v>
      </c>
      <c r="D1462" s="14" t="s">
        <v>140</v>
      </c>
      <c r="E1462" s="14">
        <v>0</v>
      </c>
    </row>
    <row r="1463" spans="1:5" x14ac:dyDescent="0.25">
      <c r="A1463" s="14" t="s">
        <v>403</v>
      </c>
      <c r="B1463" s="14" t="s">
        <v>404</v>
      </c>
      <c r="C1463" s="14" t="s">
        <v>141</v>
      </c>
      <c r="D1463" s="14" t="s">
        <v>142</v>
      </c>
      <c r="E1463" s="14">
        <v>29308</v>
      </c>
    </row>
    <row r="1464" spans="1:5" x14ac:dyDescent="0.25">
      <c r="A1464" s="14" t="s">
        <v>403</v>
      </c>
      <c r="B1464" s="14" t="s">
        <v>404</v>
      </c>
      <c r="C1464" s="14" t="s">
        <v>143</v>
      </c>
      <c r="D1464" s="14" t="s">
        <v>144</v>
      </c>
      <c r="E1464" s="14">
        <v>2862</v>
      </c>
    </row>
    <row r="1465" spans="1:5" x14ac:dyDescent="0.25">
      <c r="A1465" s="14" t="s">
        <v>403</v>
      </c>
      <c r="B1465" s="14" t="s">
        <v>404</v>
      </c>
      <c r="C1465" s="14" t="s">
        <v>145</v>
      </c>
      <c r="D1465" s="14" t="s">
        <v>146</v>
      </c>
      <c r="E1465" s="14">
        <v>14058</v>
      </c>
    </row>
    <row r="1466" spans="1:5" x14ac:dyDescent="0.25">
      <c r="A1466" s="14" t="s">
        <v>403</v>
      </c>
      <c r="B1466" s="14" t="s">
        <v>404</v>
      </c>
      <c r="C1466" s="14" t="s">
        <v>147</v>
      </c>
      <c r="D1466" s="14" t="s">
        <v>148</v>
      </c>
      <c r="E1466" s="14">
        <v>0</v>
      </c>
    </row>
    <row r="1467" spans="1:5" x14ac:dyDescent="0.25">
      <c r="A1467" s="14" t="s">
        <v>403</v>
      </c>
      <c r="B1467" s="14" t="s">
        <v>404</v>
      </c>
      <c r="C1467" s="14" t="s">
        <v>149</v>
      </c>
      <c r="D1467" s="14" t="s">
        <v>150</v>
      </c>
      <c r="E1467" s="14">
        <v>30261</v>
      </c>
    </row>
    <row r="1468" spans="1:5" x14ac:dyDescent="0.25">
      <c r="A1468" s="14" t="s">
        <v>403</v>
      </c>
      <c r="B1468" s="14" t="s">
        <v>404</v>
      </c>
      <c r="C1468" s="14" t="s">
        <v>151</v>
      </c>
      <c r="D1468" s="14" t="s">
        <v>152</v>
      </c>
      <c r="E1468" s="14">
        <v>9265</v>
      </c>
    </row>
    <row r="1469" spans="1:5" x14ac:dyDescent="0.25">
      <c r="A1469" s="14" t="s">
        <v>403</v>
      </c>
      <c r="B1469" s="14" t="s">
        <v>404</v>
      </c>
      <c r="C1469" s="14" t="s">
        <v>153</v>
      </c>
      <c r="D1469" s="14" t="s">
        <v>154</v>
      </c>
      <c r="E1469" s="14">
        <v>20996</v>
      </c>
    </row>
    <row r="1470" spans="1:5" x14ac:dyDescent="0.25">
      <c r="A1470" s="14" t="s">
        <v>403</v>
      </c>
      <c r="B1470" s="14" t="s">
        <v>404</v>
      </c>
      <c r="C1470" s="14" t="s">
        <v>155</v>
      </c>
      <c r="D1470" s="14" t="s">
        <v>156</v>
      </c>
      <c r="E1470" s="14">
        <v>0</v>
      </c>
    </row>
    <row r="1471" spans="1:5" x14ac:dyDescent="0.25">
      <c r="A1471" s="14" t="s">
        <v>403</v>
      </c>
      <c r="B1471" s="14" t="s">
        <v>404</v>
      </c>
      <c r="C1471" s="14" t="s">
        <v>157</v>
      </c>
      <c r="D1471" s="14" t="s">
        <v>158</v>
      </c>
      <c r="E1471" s="14">
        <v>51231</v>
      </c>
    </row>
    <row r="1472" spans="1:5" x14ac:dyDescent="0.25">
      <c r="A1472" s="14" t="s">
        <v>403</v>
      </c>
      <c r="B1472" s="14" t="s">
        <v>404</v>
      </c>
      <c r="C1472" s="14" t="s">
        <v>159</v>
      </c>
      <c r="D1472" s="14" t="s">
        <v>160</v>
      </c>
      <c r="E1472" s="14">
        <v>17064</v>
      </c>
    </row>
    <row r="1473" spans="1:5" x14ac:dyDescent="0.25">
      <c r="A1473" s="14" t="s">
        <v>403</v>
      </c>
      <c r="B1473" s="14" t="s">
        <v>404</v>
      </c>
      <c r="C1473" s="14" t="s">
        <v>161</v>
      </c>
      <c r="D1473" s="14" t="s">
        <v>162</v>
      </c>
      <c r="E1473" s="14">
        <v>47220</v>
      </c>
    </row>
    <row r="1474" spans="1:5" x14ac:dyDescent="0.25">
      <c r="A1474" s="14" t="s">
        <v>403</v>
      </c>
      <c r="B1474" s="14" t="s">
        <v>404</v>
      </c>
      <c r="C1474" s="14" t="s">
        <v>163</v>
      </c>
      <c r="D1474" s="14" t="s">
        <v>164</v>
      </c>
      <c r="E1474" s="14">
        <v>33209</v>
      </c>
    </row>
    <row r="1475" spans="1:5" x14ac:dyDescent="0.25">
      <c r="A1475" s="14" t="s">
        <v>403</v>
      </c>
      <c r="B1475" s="14" t="s">
        <v>404</v>
      </c>
      <c r="C1475" s="14" t="s">
        <v>165</v>
      </c>
      <c r="D1475" s="14" t="s">
        <v>166</v>
      </c>
      <c r="E1475" s="14">
        <v>14011</v>
      </c>
    </row>
    <row r="1476" spans="1:5" x14ac:dyDescent="0.25">
      <c r="A1476" s="14" t="s">
        <v>403</v>
      </c>
      <c r="B1476" s="14" t="s">
        <v>404</v>
      </c>
      <c r="C1476" s="14" t="s">
        <v>167</v>
      </c>
      <c r="D1476" s="14" t="s">
        <v>168</v>
      </c>
      <c r="E1476" s="14">
        <v>15778</v>
      </c>
    </row>
    <row r="1477" spans="1:5" x14ac:dyDescent="0.25">
      <c r="A1477" s="14" t="s">
        <v>403</v>
      </c>
      <c r="B1477" s="14" t="s">
        <v>404</v>
      </c>
      <c r="C1477" s="14" t="s">
        <v>169</v>
      </c>
      <c r="D1477" s="14" t="s">
        <v>170</v>
      </c>
      <c r="E1477" s="14">
        <v>327599</v>
      </c>
    </row>
    <row r="1478" spans="1:5" x14ac:dyDescent="0.25">
      <c r="A1478" s="14" t="s">
        <v>403</v>
      </c>
      <c r="B1478" s="14" t="s">
        <v>404</v>
      </c>
      <c r="C1478" s="14" t="s">
        <v>171</v>
      </c>
      <c r="D1478" s="14" t="s">
        <v>172</v>
      </c>
      <c r="E1478" s="14">
        <v>133389</v>
      </c>
    </row>
    <row r="1479" spans="1:5" x14ac:dyDescent="0.25">
      <c r="A1479" s="14" t="s">
        <v>403</v>
      </c>
      <c r="B1479" s="14" t="s">
        <v>404</v>
      </c>
      <c r="C1479" s="14" t="s">
        <v>372</v>
      </c>
      <c r="D1479" s="14" t="s">
        <v>373</v>
      </c>
      <c r="E1479" s="14" t="s">
        <v>335</v>
      </c>
    </row>
    <row r="1480" spans="1:5" x14ac:dyDescent="0.25">
      <c r="A1480" s="14" t="s">
        <v>403</v>
      </c>
      <c r="B1480" s="14" t="s">
        <v>404</v>
      </c>
      <c r="C1480" s="14" t="s">
        <v>374</v>
      </c>
      <c r="D1480" s="14" t="s">
        <v>375</v>
      </c>
      <c r="E1480" s="14" t="s">
        <v>335</v>
      </c>
    </row>
    <row r="1481" spans="1:5" x14ac:dyDescent="0.25">
      <c r="A1481" s="14" t="s">
        <v>403</v>
      </c>
      <c r="B1481" s="14" t="s">
        <v>404</v>
      </c>
      <c r="C1481" s="14" t="s">
        <v>173</v>
      </c>
      <c r="D1481" s="14" t="s">
        <v>174</v>
      </c>
      <c r="E1481" s="14">
        <v>24421</v>
      </c>
    </row>
    <row r="1482" spans="1:5" x14ac:dyDescent="0.25">
      <c r="A1482" s="14" t="s">
        <v>403</v>
      </c>
      <c r="B1482" s="14" t="s">
        <v>404</v>
      </c>
      <c r="C1482" s="14" t="s">
        <v>175</v>
      </c>
      <c r="D1482" s="14" t="s">
        <v>176</v>
      </c>
      <c r="E1482" s="14">
        <v>13350</v>
      </c>
    </row>
    <row r="1483" spans="1:5" x14ac:dyDescent="0.25">
      <c r="A1483" s="14" t="s">
        <v>403</v>
      </c>
      <c r="B1483" s="14" t="s">
        <v>404</v>
      </c>
      <c r="C1483" s="14" t="s">
        <v>376</v>
      </c>
      <c r="D1483" s="14" t="s">
        <v>377</v>
      </c>
      <c r="E1483" s="14" t="s">
        <v>335</v>
      </c>
    </row>
    <row r="1484" spans="1:5" x14ac:dyDescent="0.25">
      <c r="A1484" s="14" t="s">
        <v>403</v>
      </c>
      <c r="B1484" s="14" t="s">
        <v>404</v>
      </c>
      <c r="C1484" s="14" t="s">
        <v>378</v>
      </c>
      <c r="D1484" s="14" t="s">
        <v>379</v>
      </c>
      <c r="E1484" s="14" t="s">
        <v>335</v>
      </c>
    </row>
    <row r="1485" spans="1:5" x14ac:dyDescent="0.25">
      <c r="A1485" s="14" t="s">
        <v>403</v>
      </c>
      <c r="B1485" s="14" t="s">
        <v>404</v>
      </c>
      <c r="C1485" s="14" t="s">
        <v>177</v>
      </c>
      <c r="D1485" s="14" t="s">
        <v>178</v>
      </c>
      <c r="E1485" s="14">
        <v>13135</v>
      </c>
    </row>
    <row r="1486" spans="1:5" x14ac:dyDescent="0.25">
      <c r="A1486" s="14" t="s">
        <v>403</v>
      </c>
      <c r="B1486" s="14" t="s">
        <v>404</v>
      </c>
      <c r="C1486" s="14" t="s">
        <v>179</v>
      </c>
      <c r="D1486" s="14" t="s">
        <v>180</v>
      </c>
      <c r="E1486" s="14">
        <v>76846</v>
      </c>
    </row>
    <row r="1487" spans="1:5" x14ac:dyDescent="0.25">
      <c r="A1487" s="14" t="s">
        <v>403</v>
      </c>
      <c r="B1487" s="14" t="s">
        <v>404</v>
      </c>
      <c r="C1487" s="14" t="s">
        <v>181</v>
      </c>
      <c r="D1487" s="14" t="s">
        <v>182</v>
      </c>
      <c r="E1487" s="14">
        <v>10678</v>
      </c>
    </row>
    <row r="1488" spans="1:5" x14ac:dyDescent="0.25">
      <c r="A1488" s="14" t="s">
        <v>403</v>
      </c>
      <c r="B1488" s="14" t="s">
        <v>404</v>
      </c>
      <c r="C1488" s="14" t="s">
        <v>183</v>
      </c>
      <c r="D1488" s="14" t="s">
        <v>184</v>
      </c>
      <c r="E1488" s="14">
        <v>66168</v>
      </c>
    </row>
    <row r="1489" spans="1:5" x14ac:dyDescent="0.25">
      <c r="A1489" s="14" t="s">
        <v>403</v>
      </c>
      <c r="B1489" s="14" t="s">
        <v>404</v>
      </c>
      <c r="C1489" s="14" t="s">
        <v>185</v>
      </c>
      <c r="D1489" s="14" t="s">
        <v>186</v>
      </c>
      <c r="E1489" s="14">
        <v>76356</v>
      </c>
    </row>
    <row r="1490" spans="1:5" x14ac:dyDescent="0.25">
      <c r="A1490" s="14" t="s">
        <v>403</v>
      </c>
      <c r="B1490" s="14" t="s">
        <v>404</v>
      </c>
      <c r="C1490" s="14" t="s">
        <v>187</v>
      </c>
      <c r="D1490" s="14" t="s">
        <v>188</v>
      </c>
      <c r="E1490" s="14">
        <v>38317</v>
      </c>
    </row>
    <row r="1491" spans="1:5" x14ac:dyDescent="0.25">
      <c r="A1491" s="14" t="s">
        <v>403</v>
      </c>
      <c r="B1491" s="14" t="s">
        <v>404</v>
      </c>
      <c r="C1491" s="14" t="s">
        <v>189</v>
      </c>
      <c r="D1491" s="14" t="s">
        <v>190</v>
      </c>
      <c r="E1491" s="14">
        <v>8616</v>
      </c>
    </row>
    <row r="1492" spans="1:5" x14ac:dyDescent="0.25">
      <c r="A1492" s="14" t="s">
        <v>403</v>
      </c>
      <c r="B1492" s="14" t="s">
        <v>404</v>
      </c>
      <c r="C1492" s="14" t="s">
        <v>191</v>
      </c>
      <c r="D1492" s="14" t="s">
        <v>192</v>
      </c>
      <c r="E1492" s="14">
        <v>25591</v>
      </c>
    </row>
    <row r="1493" spans="1:5" x14ac:dyDescent="0.25">
      <c r="A1493" s="14" t="s">
        <v>403</v>
      </c>
      <c r="B1493" s="14" t="s">
        <v>404</v>
      </c>
      <c r="C1493" s="14" t="s">
        <v>193</v>
      </c>
      <c r="D1493" s="14" t="s">
        <v>194</v>
      </c>
      <c r="E1493" s="14">
        <v>3832</v>
      </c>
    </row>
    <row r="1494" spans="1:5" x14ac:dyDescent="0.25">
      <c r="A1494" s="14" t="s">
        <v>403</v>
      </c>
      <c r="B1494" s="14" t="s">
        <v>404</v>
      </c>
      <c r="C1494" s="14" t="s">
        <v>195</v>
      </c>
      <c r="D1494" s="14" t="s">
        <v>196</v>
      </c>
      <c r="E1494" s="14">
        <v>667296</v>
      </c>
    </row>
    <row r="1495" spans="1:5" x14ac:dyDescent="0.25">
      <c r="A1495" s="14" t="s">
        <v>403</v>
      </c>
      <c r="B1495" s="14" t="s">
        <v>404</v>
      </c>
      <c r="C1495" s="14" t="s">
        <v>197</v>
      </c>
      <c r="D1495" s="14" t="s">
        <v>198</v>
      </c>
      <c r="E1495" s="14">
        <v>141078</v>
      </c>
    </row>
    <row r="1496" spans="1:5" x14ac:dyDescent="0.25">
      <c r="A1496" s="14" t="s">
        <v>403</v>
      </c>
      <c r="B1496" s="14" t="s">
        <v>404</v>
      </c>
      <c r="C1496" s="14" t="s">
        <v>199</v>
      </c>
      <c r="D1496" s="14" t="s">
        <v>200</v>
      </c>
      <c r="E1496" s="14">
        <v>13179</v>
      </c>
    </row>
    <row r="1497" spans="1:5" x14ac:dyDescent="0.25">
      <c r="A1497" s="14" t="s">
        <v>403</v>
      </c>
      <c r="B1497" s="14" t="s">
        <v>404</v>
      </c>
      <c r="C1497" s="14" t="s">
        <v>201</v>
      </c>
      <c r="D1497" s="14" t="s">
        <v>202</v>
      </c>
      <c r="E1497" s="14">
        <v>513039</v>
      </c>
    </row>
    <row r="1498" spans="1:5" x14ac:dyDescent="0.25">
      <c r="A1498" s="14" t="s">
        <v>403</v>
      </c>
      <c r="B1498" s="14" t="s">
        <v>404</v>
      </c>
      <c r="C1498" s="14" t="s">
        <v>203</v>
      </c>
      <c r="D1498" s="14" t="s">
        <v>204</v>
      </c>
      <c r="E1498" s="14">
        <v>27534</v>
      </c>
    </row>
    <row r="1499" spans="1:5" x14ac:dyDescent="0.25">
      <c r="A1499" s="14" t="s">
        <v>403</v>
      </c>
      <c r="B1499" s="14" t="s">
        <v>404</v>
      </c>
      <c r="C1499" s="14" t="s">
        <v>205</v>
      </c>
      <c r="D1499" s="14" t="s">
        <v>206</v>
      </c>
      <c r="E1499" s="14">
        <v>485505</v>
      </c>
    </row>
    <row r="1500" spans="1:5" ht="15.75" x14ac:dyDescent="0.3">
      <c r="A1500" s="99" t="s">
        <v>207</v>
      </c>
      <c r="B1500" s="96"/>
      <c r="C1500" s="96"/>
      <c r="D1500" s="96"/>
      <c r="E1500" s="96"/>
    </row>
    <row r="1501" spans="1:5" x14ac:dyDescent="0.25">
      <c r="A1501" s="95" t="s">
        <v>208</v>
      </c>
      <c r="B1501" s="96"/>
      <c r="C1501" s="96"/>
      <c r="D1501" s="96"/>
      <c r="E1501" s="96"/>
    </row>
    <row r="1502" spans="1:5" x14ac:dyDescent="0.25">
      <c r="A1502" s="95" t="s">
        <v>209</v>
      </c>
      <c r="B1502" s="96"/>
      <c r="C1502" s="96"/>
      <c r="D1502" s="96"/>
      <c r="E1502" s="96"/>
    </row>
    <row r="1503" spans="1:5" x14ac:dyDescent="0.25">
      <c r="A1503" s="95" t="s">
        <v>210</v>
      </c>
      <c r="B1503" s="96"/>
      <c r="C1503" s="96"/>
      <c r="D1503" s="96"/>
      <c r="E1503" s="96"/>
    </row>
    <row r="1504" spans="1:5" x14ac:dyDescent="0.25">
      <c r="A1504" s="95" t="s">
        <v>211</v>
      </c>
      <c r="B1504" s="96"/>
      <c r="C1504" s="96"/>
      <c r="D1504" s="96"/>
      <c r="E1504" s="96"/>
    </row>
    <row r="1505" spans="1:5" x14ac:dyDescent="0.25">
      <c r="A1505" s="95" t="s">
        <v>212</v>
      </c>
      <c r="B1505" s="96"/>
      <c r="C1505" s="96"/>
      <c r="D1505" s="96"/>
      <c r="E1505" s="96"/>
    </row>
    <row r="1506" spans="1:5" x14ac:dyDescent="0.25">
      <c r="A1506" s="95" t="s">
        <v>213</v>
      </c>
      <c r="B1506" s="96"/>
      <c r="C1506" s="96"/>
      <c r="D1506" s="96"/>
      <c r="E1506" s="96"/>
    </row>
    <row r="1507" spans="1:5" x14ac:dyDescent="0.25">
      <c r="A1507" s="95" t="s">
        <v>214</v>
      </c>
      <c r="B1507" s="96"/>
      <c r="C1507" s="96"/>
      <c r="D1507" s="96"/>
      <c r="E1507" s="96"/>
    </row>
    <row r="1508" spans="1:5" x14ac:dyDescent="0.25">
      <c r="A1508" s="95" t="s">
        <v>215</v>
      </c>
      <c r="B1508" s="96"/>
      <c r="C1508" s="96"/>
      <c r="D1508" s="96"/>
      <c r="E1508" s="96"/>
    </row>
    <row r="1509" spans="1:5" x14ac:dyDescent="0.25">
      <c r="A1509" s="14"/>
      <c r="B1509" s="14"/>
      <c r="C1509" s="14"/>
      <c r="D1509" s="14"/>
      <c r="E1509" s="14"/>
    </row>
    <row r="1510" spans="1:5" x14ac:dyDescent="0.25">
      <c r="A1510" s="14"/>
      <c r="B1510" s="14"/>
      <c r="C1510" s="14"/>
      <c r="D1510" s="14"/>
      <c r="E1510" s="14"/>
    </row>
    <row r="1511" spans="1:5" x14ac:dyDescent="0.25">
      <c r="C1511"/>
    </row>
    <row r="1512" spans="1:5" x14ac:dyDescent="0.25">
      <c r="C1512"/>
    </row>
    <row r="1513" spans="1:5" x14ac:dyDescent="0.25">
      <c r="C1513"/>
    </row>
    <row r="1514" spans="1:5" ht="18" x14ac:dyDescent="0.25">
      <c r="A1514" s="97" t="s">
        <v>0</v>
      </c>
      <c r="B1514" s="96"/>
      <c r="C1514" s="96"/>
      <c r="D1514" s="96"/>
      <c r="E1514" s="96"/>
    </row>
    <row r="1515" spans="1:5" ht="16.5" x14ac:dyDescent="0.25">
      <c r="A1515" s="98" t="s">
        <v>1</v>
      </c>
      <c r="B1515" s="96"/>
      <c r="C1515" s="96"/>
      <c r="D1515" s="96"/>
      <c r="E1515" s="96"/>
    </row>
    <row r="1516" spans="1:5" x14ac:dyDescent="0.25">
      <c r="A1516" s="96" t="s">
        <v>2</v>
      </c>
      <c r="B1516" s="96"/>
      <c r="C1516" s="96"/>
      <c r="D1516" s="96"/>
      <c r="E1516" s="96"/>
    </row>
    <row r="1517" spans="1:5" x14ac:dyDescent="0.25">
      <c r="A1517" s="96" t="s">
        <v>3</v>
      </c>
      <c r="B1517" s="96"/>
      <c r="C1517" s="96"/>
      <c r="D1517" s="96"/>
      <c r="E1517" s="96"/>
    </row>
    <row r="1518" spans="1:5" x14ac:dyDescent="0.25">
      <c r="A1518" s="14"/>
      <c r="B1518" s="14"/>
      <c r="C1518" s="14"/>
      <c r="D1518" s="14"/>
      <c r="E1518" s="14"/>
    </row>
    <row r="1519" spans="1:5" x14ac:dyDescent="0.25">
      <c r="A1519" s="2" t="s">
        <v>4</v>
      </c>
      <c r="B1519" s="2" t="s">
        <v>5</v>
      </c>
      <c r="C1519" s="2" t="s">
        <v>6</v>
      </c>
      <c r="D1519" s="2" t="s">
        <v>7</v>
      </c>
      <c r="E1519" s="2" t="s">
        <v>201</v>
      </c>
    </row>
    <row r="1520" spans="1:5" x14ac:dyDescent="0.25">
      <c r="A1520" s="14" t="s">
        <v>403</v>
      </c>
      <c r="B1520" s="14" t="s">
        <v>404</v>
      </c>
      <c r="C1520" s="14" t="s">
        <v>1</v>
      </c>
      <c r="D1520" s="14" t="s">
        <v>11</v>
      </c>
      <c r="E1520" s="14" t="s">
        <v>1</v>
      </c>
    </row>
    <row r="1521" spans="1:5" x14ac:dyDescent="0.25">
      <c r="A1521" s="14" t="s">
        <v>403</v>
      </c>
      <c r="B1521" s="14" t="s">
        <v>404</v>
      </c>
      <c r="C1521" s="14" t="s">
        <v>12</v>
      </c>
      <c r="D1521" s="14" t="s">
        <v>13</v>
      </c>
      <c r="E1521" s="14">
        <v>2663843</v>
      </c>
    </row>
    <row r="1522" spans="1:5" x14ac:dyDescent="0.25">
      <c r="A1522" s="14" t="s">
        <v>403</v>
      </c>
      <c r="B1522" s="14" t="s">
        <v>404</v>
      </c>
      <c r="C1522" s="14" t="s">
        <v>14</v>
      </c>
      <c r="D1522" s="14" t="s">
        <v>15</v>
      </c>
      <c r="E1522" s="14">
        <v>2126651</v>
      </c>
    </row>
    <row r="1523" spans="1:5" x14ac:dyDescent="0.25">
      <c r="A1523" s="14" t="s">
        <v>403</v>
      </c>
      <c r="B1523" s="14" t="s">
        <v>404</v>
      </c>
      <c r="C1523" s="14" t="s">
        <v>16</v>
      </c>
      <c r="D1523" s="14" t="s">
        <v>17</v>
      </c>
      <c r="E1523" s="14">
        <v>537192</v>
      </c>
    </row>
    <row r="1524" spans="1:5" x14ac:dyDescent="0.25">
      <c r="A1524" s="14" t="s">
        <v>403</v>
      </c>
      <c r="B1524" s="14" t="s">
        <v>404</v>
      </c>
      <c r="C1524" s="14" t="s">
        <v>18</v>
      </c>
      <c r="D1524" s="14" t="s">
        <v>19</v>
      </c>
      <c r="E1524" s="14">
        <v>379160</v>
      </c>
    </row>
    <row r="1525" spans="1:5" x14ac:dyDescent="0.25">
      <c r="A1525" s="14" t="s">
        <v>403</v>
      </c>
      <c r="B1525" s="14" t="s">
        <v>404</v>
      </c>
      <c r="C1525" s="14" t="s">
        <v>20</v>
      </c>
      <c r="D1525" s="14" t="s">
        <v>21</v>
      </c>
      <c r="E1525" s="14">
        <v>158032</v>
      </c>
    </row>
    <row r="1526" spans="1:5" x14ac:dyDescent="0.25">
      <c r="A1526" s="14" t="s">
        <v>403</v>
      </c>
      <c r="B1526" s="14" t="s">
        <v>404</v>
      </c>
      <c r="C1526" s="14" t="s">
        <v>22</v>
      </c>
      <c r="D1526" s="14" t="s">
        <v>23</v>
      </c>
      <c r="E1526" s="14">
        <v>52783</v>
      </c>
    </row>
    <row r="1527" spans="1:5" x14ac:dyDescent="0.25">
      <c r="A1527" s="14" t="s">
        <v>403</v>
      </c>
      <c r="B1527" s="14" t="s">
        <v>404</v>
      </c>
      <c r="C1527" s="14" t="s">
        <v>1</v>
      </c>
      <c r="D1527" s="14" t="s">
        <v>24</v>
      </c>
      <c r="E1527" s="14" t="s">
        <v>1</v>
      </c>
    </row>
    <row r="1528" spans="1:5" x14ac:dyDescent="0.25">
      <c r="A1528" s="14" t="s">
        <v>403</v>
      </c>
      <c r="B1528" s="14" t="s">
        <v>404</v>
      </c>
      <c r="C1528" s="14" t="s">
        <v>25</v>
      </c>
      <c r="D1528" s="14" t="s">
        <v>26</v>
      </c>
      <c r="E1528" s="14">
        <v>11059</v>
      </c>
    </row>
    <row r="1529" spans="1:5" x14ac:dyDescent="0.25">
      <c r="A1529" s="14" t="s">
        <v>403</v>
      </c>
      <c r="B1529" s="14" t="s">
        <v>404</v>
      </c>
      <c r="C1529" s="14" t="s">
        <v>27</v>
      </c>
      <c r="D1529" s="14" t="s">
        <v>28</v>
      </c>
      <c r="E1529" s="14">
        <v>2652784</v>
      </c>
    </row>
    <row r="1530" spans="1:5" x14ac:dyDescent="0.25">
      <c r="A1530" s="14" t="s">
        <v>403</v>
      </c>
      <c r="B1530" s="14" t="s">
        <v>404</v>
      </c>
      <c r="C1530" s="14" t="s">
        <v>29</v>
      </c>
      <c r="D1530" s="14" t="s">
        <v>30</v>
      </c>
      <c r="E1530" s="14">
        <v>1999260</v>
      </c>
    </row>
    <row r="1531" spans="1:5" x14ac:dyDescent="0.25">
      <c r="A1531" s="14" t="s">
        <v>403</v>
      </c>
      <c r="B1531" s="14" t="s">
        <v>404</v>
      </c>
      <c r="C1531" s="14" t="s">
        <v>31</v>
      </c>
      <c r="D1531" s="14" t="s">
        <v>334</v>
      </c>
      <c r="E1531" s="14" t="s">
        <v>335</v>
      </c>
    </row>
    <row r="1532" spans="1:5" x14ac:dyDescent="0.25">
      <c r="A1532" s="14" t="s">
        <v>403</v>
      </c>
      <c r="B1532" s="14" t="s">
        <v>404</v>
      </c>
      <c r="C1532" s="14" t="s">
        <v>32</v>
      </c>
      <c r="D1532" s="14" t="s">
        <v>33</v>
      </c>
      <c r="E1532" s="14">
        <v>0</v>
      </c>
    </row>
    <row r="1533" spans="1:5" x14ac:dyDescent="0.25">
      <c r="A1533" s="14" t="s">
        <v>403</v>
      </c>
      <c r="B1533" s="14" t="s">
        <v>404</v>
      </c>
      <c r="C1533" s="14" t="s">
        <v>34</v>
      </c>
      <c r="D1533" s="14" t="s">
        <v>35</v>
      </c>
      <c r="E1533" s="14">
        <v>0</v>
      </c>
    </row>
    <row r="1534" spans="1:5" x14ac:dyDescent="0.25">
      <c r="A1534" s="14" t="s">
        <v>403</v>
      </c>
      <c r="B1534" s="14" t="s">
        <v>404</v>
      </c>
      <c r="C1534" s="14" t="s">
        <v>336</v>
      </c>
      <c r="D1534" s="14" t="s">
        <v>337</v>
      </c>
      <c r="E1534" s="14" t="s">
        <v>335</v>
      </c>
    </row>
    <row r="1535" spans="1:5" x14ac:dyDescent="0.25">
      <c r="A1535" s="14" t="s">
        <v>403</v>
      </c>
      <c r="B1535" s="14" t="s">
        <v>404</v>
      </c>
      <c r="C1535" s="14" t="s">
        <v>36</v>
      </c>
      <c r="D1535" s="14" t="s">
        <v>338</v>
      </c>
      <c r="E1535" s="14">
        <v>498083</v>
      </c>
    </row>
    <row r="1536" spans="1:5" x14ac:dyDescent="0.25">
      <c r="A1536" s="14" t="s">
        <v>403</v>
      </c>
      <c r="B1536" s="14" t="s">
        <v>404</v>
      </c>
      <c r="C1536" s="14" t="s">
        <v>37</v>
      </c>
      <c r="D1536" s="14" t="s">
        <v>339</v>
      </c>
      <c r="E1536" s="14" t="s">
        <v>335</v>
      </c>
    </row>
    <row r="1537" spans="1:5" x14ac:dyDescent="0.25">
      <c r="A1537" s="14" t="s">
        <v>403</v>
      </c>
      <c r="B1537" s="14" t="s">
        <v>404</v>
      </c>
      <c r="C1537" s="14" t="s">
        <v>38</v>
      </c>
      <c r="D1537" s="14" t="s">
        <v>340</v>
      </c>
      <c r="E1537" s="14" t="s">
        <v>335</v>
      </c>
    </row>
    <row r="1538" spans="1:5" x14ac:dyDescent="0.25">
      <c r="A1538" s="14" t="s">
        <v>403</v>
      </c>
      <c r="B1538" s="14" t="s">
        <v>404</v>
      </c>
      <c r="C1538" s="14" t="s">
        <v>39</v>
      </c>
      <c r="D1538" s="14" t="s">
        <v>40</v>
      </c>
      <c r="E1538" s="14">
        <v>196215</v>
      </c>
    </row>
    <row r="1539" spans="1:5" x14ac:dyDescent="0.25">
      <c r="A1539" s="14" t="s">
        <v>403</v>
      </c>
      <c r="B1539" s="14" t="s">
        <v>404</v>
      </c>
      <c r="C1539" s="14" t="s">
        <v>41</v>
      </c>
      <c r="D1539" s="14" t="s">
        <v>42</v>
      </c>
      <c r="E1539" s="14">
        <v>147953</v>
      </c>
    </row>
    <row r="1540" spans="1:5" x14ac:dyDescent="0.25">
      <c r="A1540" s="14" t="s">
        <v>403</v>
      </c>
      <c r="B1540" s="14" t="s">
        <v>404</v>
      </c>
      <c r="C1540" s="14" t="s">
        <v>43</v>
      </c>
      <c r="D1540" s="14" t="s">
        <v>44</v>
      </c>
      <c r="E1540" s="14">
        <v>227278</v>
      </c>
    </row>
    <row r="1541" spans="1:5" x14ac:dyDescent="0.25">
      <c r="A1541" s="14" t="s">
        <v>403</v>
      </c>
      <c r="B1541" s="14" t="s">
        <v>404</v>
      </c>
      <c r="C1541" s="14" t="s">
        <v>45</v>
      </c>
      <c r="D1541" s="14" t="s">
        <v>46</v>
      </c>
      <c r="E1541" s="14">
        <v>27725</v>
      </c>
    </row>
    <row r="1542" spans="1:5" x14ac:dyDescent="0.25">
      <c r="A1542" s="14" t="s">
        <v>403</v>
      </c>
      <c r="B1542" s="14" t="s">
        <v>404</v>
      </c>
      <c r="C1542" s="14" t="s">
        <v>47</v>
      </c>
      <c r="D1542" s="14" t="s">
        <v>48</v>
      </c>
      <c r="E1542" s="14">
        <v>81689</v>
      </c>
    </row>
    <row r="1543" spans="1:5" x14ac:dyDescent="0.25">
      <c r="A1543" s="14" t="s">
        <v>403</v>
      </c>
      <c r="B1543" s="14" t="s">
        <v>404</v>
      </c>
      <c r="C1543" s="14" t="s">
        <v>49</v>
      </c>
      <c r="D1543" s="14" t="s">
        <v>50</v>
      </c>
      <c r="E1543" s="14">
        <v>117864</v>
      </c>
    </row>
    <row r="1544" spans="1:5" x14ac:dyDescent="0.25">
      <c r="A1544" s="14" t="s">
        <v>403</v>
      </c>
      <c r="B1544" s="14" t="s">
        <v>404</v>
      </c>
      <c r="C1544" s="14" t="s">
        <v>51</v>
      </c>
      <c r="D1544" s="14" t="s">
        <v>52</v>
      </c>
      <c r="E1544" s="14">
        <v>63707</v>
      </c>
    </row>
    <row r="1545" spans="1:5" x14ac:dyDescent="0.25">
      <c r="A1545" s="14" t="s">
        <v>403</v>
      </c>
      <c r="B1545" s="14" t="s">
        <v>404</v>
      </c>
      <c r="C1545" s="14" t="s">
        <v>53</v>
      </c>
      <c r="D1545" s="14" t="s">
        <v>54</v>
      </c>
      <c r="E1545" s="14">
        <v>56516</v>
      </c>
    </row>
    <row r="1546" spans="1:5" x14ac:dyDescent="0.25">
      <c r="A1546" s="14" t="s">
        <v>403</v>
      </c>
      <c r="B1546" s="14" t="s">
        <v>404</v>
      </c>
      <c r="C1546" s="14" t="s">
        <v>341</v>
      </c>
      <c r="D1546" s="14" t="s">
        <v>342</v>
      </c>
      <c r="E1546" s="14">
        <v>713</v>
      </c>
    </row>
    <row r="1547" spans="1:5" x14ac:dyDescent="0.25">
      <c r="A1547" s="14" t="s">
        <v>403</v>
      </c>
      <c r="B1547" s="14" t="s">
        <v>404</v>
      </c>
      <c r="C1547" s="14" t="s">
        <v>343</v>
      </c>
      <c r="D1547" s="14" t="s">
        <v>344</v>
      </c>
      <c r="E1547" s="14">
        <v>5607</v>
      </c>
    </row>
    <row r="1548" spans="1:5" x14ac:dyDescent="0.25">
      <c r="A1548" s="14" t="s">
        <v>403</v>
      </c>
      <c r="B1548" s="14" t="s">
        <v>404</v>
      </c>
      <c r="C1548" s="14" t="s">
        <v>55</v>
      </c>
      <c r="D1548" s="14" t="s">
        <v>56</v>
      </c>
      <c r="E1548" s="14" t="s">
        <v>335</v>
      </c>
    </row>
    <row r="1549" spans="1:5" x14ac:dyDescent="0.25">
      <c r="A1549" s="14" t="s">
        <v>403</v>
      </c>
      <c r="B1549" s="14" t="s">
        <v>404</v>
      </c>
      <c r="C1549" s="14" t="s">
        <v>345</v>
      </c>
      <c r="D1549" s="14" t="s">
        <v>346</v>
      </c>
      <c r="E1549" s="14">
        <v>18642</v>
      </c>
    </row>
    <row r="1550" spans="1:5" x14ac:dyDescent="0.25">
      <c r="A1550" s="14" t="s">
        <v>403</v>
      </c>
      <c r="B1550" s="14" t="s">
        <v>404</v>
      </c>
      <c r="C1550" s="14" t="s">
        <v>57</v>
      </c>
      <c r="D1550" s="14" t="s">
        <v>58</v>
      </c>
      <c r="E1550" s="14">
        <v>9355</v>
      </c>
    </row>
    <row r="1551" spans="1:5" x14ac:dyDescent="0.25">
      <c r="A1551" s="14" t="s">
        <v>403</v>
      </c>
      <c r="B1551" s="14" t="s">
        <v>404</v>
      </c>
      <c r="C1551" s="14" t="s">
        <v>347</v>
      </c>
      <c r="D1551" s="14" t="s">
        <v>348</v>
      </c>
      <c r="E1551" s="14" t="s">
        <v>335</v>
      </c>
    </row>
    <row r="1552" spans="1:5" x14ac:dyDescent="0.25">
      <c r="A1552" s="14" t="s">
        <v>403</v>
      </c>
      <c r="B1552" s="14" t="s">
        <v>404</v>
      </c>
      <c r="C1552" s="14" t="s">
        <v>59</v>
      </c>
      <c r="D1552" s="14" t="s">
        <v>60</v>
      </c>
      <c r="E1552" s="14" t="s">
        <v>335</v>
      </c>
    </row>
    <row r="1553" spans="1:5" x14ac:dyDescent="0.25">
      <c r="A1553" s="14" t="s">
        <v>403</v>
      </c>
      <c r="B1553" s="14" t="s">
        <v>404</v>
      </c>
      <c r="C1553" s="14" t="s">
        <v>61</v>
      </c>
      <c r="D1553" s="14" t="s">
        <v>62</v>
      </c>
      <c r="E1553" s="14" t="s">
        <v>335</v>
      </c>
    </row>
    <row r="1554" spans="1:5" x14ac:dyDescent="0.25">
      <c r="A1554" s="14" t="s">
        <v>403</v>
      </c>
      <c r="B1554" s="14" t="s">
        <v>404</v>
      </c>
      <c r="C1554" s="14" t="s">
        <v>63</v>
      </c>
      <c r="D1554" s="14" t="s">
        <v>64</v>
      </c>
      <c r="E1554" s="14">
        <v>0</v>
      </c>
    </row>
    <row r="1555" spans="1:5" x14ac:dyDescent="0.25">
      <c r="A1555" s="14" t="s">
        <v>403</v>
      </c>
      <c r="B1555" s="14" t="s">
        <v>404</v>
      </c>
      <c r="C1555" s="14" t="s">
        <v>65</v>
      </c>
      <c r="D1555" s="14" t="s">
        <v>66</v>
      </c>
      <c r="E1555" s="14">
        <v>1583</v>
      </c>
    </row>
    <row r="1556" spans="1:5" x14ac:dyDescent="0.25">
      <c r="A1556" s="14" t="s">
        <v>403</v>
      </c>
      <c r="B1556" s="14" t="s">
        <v>404</v>
      </c>
      <c r="C1556" s="14" t="s">
        <v>67</v>
      </c>
      <c r="D1556" s="14" t="s">
        <v>68</v>
      </c>
      <c r="E1556" s="14">
        <v>3741</v>
      </c>
    </row>
    <row r="1557" spans="1:5" x14ac:dyDescent="0.25">
      <c r="A1557" s="14" t="s">
        <v>403</v>
      </c>
      <c r="B1557" s="14" t="s">
        <v>404</v>
      </c>
      <c r="C1557" s="14" t="s">
        <v>69</v>
      </c>
      <c r="D1557" s="14" t="s">
        <v>70</v>
      </c>
      <c r="E1557" s="14">
        <v>7191</v>
      </c>
    </row>
    <row r="1558" spans="1:5" x14ac:dyDescent="0.25">
      <c r="A1558" s="14" t="s">
        <v>403</v>
      </c>
      <c r="B1558" s="14" t="s">
        <v>404</v>
      </c>
      <c r="C1558" s="14" t="s">
        <v>71</v>
      </c>
      <c r="D1558" s="14" t="s">
        <v>72</v>
      </c>
      <c r="E1558" s="14">
        <v>1309</v>
      </c>
    </row>
    <row r="1559" spans="1:5" x14ac:dyDescent="0.25">
      <c r="A1559" s="14" t="s">
        <v>403</v>
      </c>
      <c r="B1559" s="14" t="s">
        <v>404</v>
      </c>
      <c r="C1559" s="14" t="s">
        <v>73</v>
      </c>
      <c r="D1559" s="14" t="s">
        <v>74</v>
      </c>
      <c r="E1559" s="14" t="s">
        <v>335</v>
      </c>
    </row>
    <row r="1560" spans="1:5" x14ac:dyDescent="0.25">
      <c r="A1560" s="14" t="s">
        <v>403</v>
      </c>
      <c r="B1560" s="14" t="s">
        <v>404</v>
      </c>
      <c r="C1560" s="14" t="s">
        <v>75</v>
      </c>
      <c r="D1560" s="14" t="s">
        <v>76</v>
      </c>
      <c r="E1560" s="14">
        <v>0</v>
      </c>
    </row>
    <row r="1561" spans="1:5" x14ac:dyDescent="0.25">
      <c r="A1561" s="14" t="s">
        <v>403</v>
      </c>
      <c r="B1561" s="14" t="s">
        <v>404</v>
      </c>
      <c r="C1561" s="14" t="s">
        <v>77</v>
      </c>
      <c r="D1561" s="14" t="s">
        <v>78</v>
      </c>
      <c r="E1561" s="14" t="s">
        <v>335</v>
      </c>
    </row>
    <row r="1562" spans="1:5" x14ac:dyDescent="0.25">
      <c r="A1562" s="14" t="s">
        <v>403</v>
      </c>
      <c r="B1562" s="14" t="s">
        <v>404</v>
      </c>
      <c r="C1562" s="14" t="s">
        <v>349</v>
      </c>
      <c r="D1562" s="14" t="s">
        <v>350</v>
      </c>
      <c r="E1562" s="14">
        <v>0</v>
      </c>
    </row>
    <row r="1563" spans="1:5" x14ac:dyDescent="0.25">
      <c r="A1563" s="14" t="s">
        <v>403</v>
      </c>
      <c r="B1563" s="14" t="s">
        <v>404</v>
      </c>
      <c r="C1563" s="14" t="s">
        <v>351</v>
      </c>
      <c r="D1563" s="14" t="s">
        <v>352</v>
      </c>
      <c r="E1563" s="14">
        <v>0</v>
      </c>
    </row>
    <row r="1564" spans="1:5" x14ac:dyDescent="0.25">
      <c r="A1564" s="14" t="s">
        <v>403</v>
      </c>
      <c r="B1564" s="14" t="s">
        <v>404</v>
      </c>
      <c r="C1564" s="14" t="s">
        <v>353</v>
      </c>
      <c r="D1564" s="14" t="s">
        <v>354</v>
      </c>
      <c r="E1564" s="14">
        <v>0</v>
      </c>
    </row>
    <row r="1565" spans="1:5" x14ac:dyDescent="0.25">
      <c r="A1565" s="14" t="s">
        <v>403</v>
      </c>
      <c r="B1565" s="14" t="s">
        <v>404</v>
      </c>
      <c r="C1565" s="14" t="s">
        <v>355</v>
      </c>
      <c r="D1565" s="14" t="s">
        <v>356</v>
      </c>
      <c r="E1565" s="14">
        <v>1765</v>
      </c>
    </row>
    <row r="1566" spans="1:5" x14ac:dyDescent="0.25">
      <c r="A1566" s="14" t="s">
        <v>403</v>
      </c>
      <c r="B1566" s="14" t="s">
        <v>404</v>
      </c>
      <c r="C1566" s="14" t="s">
        <v>357</v>
      </c>
      <c r="D1566" s="14" t="s">
        <v>358</v>
      </c>
      <c r="E1566" s="14" t="s">
        <v>335</v>
      </c>
    </row>
    <row r="1567" spans="1:5" x14ac:dyDescent="0.25">
      <c r="A1567" s="14" t="s">
        <v>403</v>
      </c>
      <c r="B1567" s="14" t="s">
        <v>404</v>
      </c>
      <c r="C1567" s="14" t="s">
        <v>79</v>
      </c>
      <c r="D1567" s="14" t="s">
        <v>80</v>
      </c>
      <c r="E1567" s="14">
        <v>671</v>
      </c>
    </row>
    <row r="1568" spans="1:5" x14ac:dyDescent="0.25">
      <c r="A1568" s="14" t="s">
        <v>403</v>
      </c>
      <c r="B1568" s="14" t="s">
        <v>404</v>
      </c>
      <c r="C1568" s="14" t="s">
        <v>81</v>
      </c>
      <c r="D1568" s="14" t="s">
        <v>82</v>
      </c>
      <c r="E1568" s="14">
        <v>585</v>
      </c>
    </row>
    <row r="1569" spans="1:5" x14ac:dyDescent="0.25">
      <c r="A1569" s="14" t="s">
        <v>403</v>
      </c>
      <c r="B1569" s="14" t="s">
        <v>404</v>
      </c>
      <c r="C1569" s="14" t="s">
        <v>83</v>
      </c>
      <c r="D1569" s="14" t="s">
        <v>84</v>
      </c>
      <c r="E1569" s="14">
        <v>100958</v>
      </c>
    </row>
    <row r="1570" spans="1:5" x14ac:dyDescent="0.25">
      <c r="A1570" s="14" t="s">
        <v>403</v>
      </c>
      <c r="B1570" s="14" t="s">
        <v>404</v>
      </c>
      <c r="C1570" s="14" t="s">
        <v>85</v>
      </c>
      <c r="D1570" s="14" t="s">
        <v>86</v>
      </c>
      <c r="E1570" s="14">
        <v>194984</v>
      </c>
    </row>
    <row r="1571" spans="1:5" x14ac:dyDescent="0.25">
      <c r="A1571" s="14" t="s">
        <v>403</v>
      </c>
      <c r="B1571" s="14" t="s">
        <v>404</v>
      </c>
      <c r="C1571" s="14" t="s">
        <v>87</v>
      </c>
      <c r="D1571" s="14" t="s">
        <v>88</v>
      </c>
      <c r="E1571" s="14">
        <v>46497</v>
      </c>
    </row>
    <row r="1572" spans="1:5" x14ac:dyDescent="0.25">
      <c r="A1572" s="14" t="s">
        <v>403</v>
      </c>
      <c r="B1572" s="14" t="s">
        <v>404</v>
      </c>
      <c r="C1572" s="14" t="s">
        <v>89</v>
      </c>
      <c r="D1572" s="14" t="s">
        <v>90</v>
      </c>
      <c r="E1572" s="14">
        <v>4359</v>
      </c>
    </row>
    <row r="1573" spans="1:5" x14ac:dyDescent="0.25">
      <c r="A1573" s="14" t="s">
        <v>403</v>
      </c>
      <c r="B1573" s="14" t="s">
        <v>404</v>
      </c>
      <c r="C1573" s="14" t="s">
        <v>91</v>
      </c>
      <c r="D1573" s="14" t="s">
        <v>92</v>
      </c>
      <c r="E1573" s="14">
        <v>9443</v>
      </c>
    </row>
    <row r="1574" spans="1:5" x14ac:dyDescent="0.25">
      <c r="A1574" s="14" t="s">
        <v>403</v>
      </c>
      <c r="B1574" s="14" t="s">
        <v>404</v>
      </c>
      <c r="C1574" s="14" t="s">
        <v>93</v>
      </c>
      <c r="D1574" s="14" t="s">
        <v>94</v>
      </c>
      <c r="E1574" s="14">
        <v>21253</v>
      </c>
    </row>
    <row r="1575" spans="1:5" x14ac:dyDescent="0.25">
      <c r="A1575" s="14" t="s">
        <v>403</v>
      </c>
      <c r="B1575" s="14" t="s">
        <v>404</v>
      </c>
      <c r="C1575" s="14" t="s">
        <v>95</v>
      </c>
      <c r="D1575" s="14" t="s">
        <v>96</v>
      </c>
      <c r="E1575" s="14">
        <v>20534</v>
      </c>
    </row>
    <row r="1576" spans="1:5" x14ac:dyDescent="0.25">
      <c r="A1576" s="14" t="s">
        <v>403</v>
      </c>
      <c r="B1576" s="14" t="s">
        <v>404</v>
      </c>
      <c r="C1576" s="14" t="s">
        <v>97</v>
      </c>
      <c r="D1576" s="14" t="s">
        <v>98</v>
      </c>
      <c r="E1576" s="14">
        <v>7153</v>
      </c>
    </row>
    <row r="1577" spans="1:5" x14ac:dyDescent="0.25">
      <c r="A1577" s="14" t="s">
        <v>403</v>
      </c>
      <c r="B1577" s="14" t="s">
        <v>404</v>
      </c>
      <c r="C1577" s="14" t="s">
        <v>99</v>
      </c>
      <c r="D1577" s="14" t="s">
        <v>100</v>
      </c>
      <c r="E1577" s="14">
        <v>19752</v>
      </c>
    </row>
    <row r="1578" spans="1:5" x14ac:dyDescent="0.25">
      <c r="A1578" s="14" t="s">
        <v>403</v>
      </c>
      <c r="B1578" s="14" t="s">
        <v>404</v>
      </c>
      <c r="C1578" s="14" t="s">
        <v>101</v>
      </c>
      <c r="D1578" s="14" t="s">
        <v>102</v>
      </c>
      <c r="E1578" s="14">
        <v>5852</v>
      </c>
    </row>
    <row r="1579" spans="1:5" x14ac:dyDescent="0.25">
      <c r="A1579" s="14" t="s">
        <v>403</v>
      </c>
      <c r="B1579" s="14" t="s">
        <v>404</v>
      </c>
      <c r="C1579" s="14" t="s">
        <v>103</v>
      </c>
      <c r="D1579" s="14" t="s">
        <v>104</v>
      </c>
      <c r="E1579" s="14">
        <v>3333</v>
      </c>
    </row>
    <row r="1580" spans="1:5" x14ac:dyDescent="0.25">
      <c r="A1580" s="14" t="s">
        <v>403</v>
      </c>
      <c r="B1580" s="14" t="s">
        <v>404</v>
      </c>
      <c r="C1580" s="14" t="s">
        <v>105</v>
      </c>
      <c r="D1580" s="14" t="s">
        <v>106</v>
      </c>
      <c r="E1580" s="14">
        <v>38107</v>
      </c>
    </row>
    <row r="1581" spans="1:5" x14ac:dyDescent="0.25">
      <c r="A1581" s="14" t="s">
        <v>403</v>
      </c>
      <c r="B1581" s="14" t="s">
        <v>404</v>
      </c>
      <c r="C1581" s="14" t="s">
        <v>107</v>
      </c>
      <c r="D1581" s="14" t="s">
        <v>108</v>
      </c>
      <c r="E1581" s="14">
        <v>9590</v>
      </c>
    </row>
    <row r="1582" spans="1:5" x14ac:dyDescent="0.25">
      <c r="A1582" s="14" t="s">
        <v>403</v>
      </c>
      <c r="B1582" s="14" t="s">
        <v>404</v>
      </c>
      <c r="C1582" s="14" t="s">
        <v>109</v>
      </c>
      <c r="D1582" s="14" t="s">
        <v>110</v>
      </c>
      <c r="E1582" s="14">
        <v>9111</v>
      </c>
    </row>
    <row r="1583" spans="1:5" x14ac:dyDescent="0.25">
      <c r="A1583" s="14" t="s">
        <v>403</v>
      </c>
      <c r="B1583" s="14" t="s">
        <v>404</v>
      </c>
      <c r="C1583" s="14" t="s">
        <v>111</v>
      </c>
      <c r="D1583" s="14" t="s">
        <v>112</v>
      </c>
      <c r="E1583" s="14">
        <v>74465</v>
      </c>
    </row>
    <row r="1584" spans="1:5" x14ac:dyDescent="0.25">
      <c r="A1584" s="14" t="s">
        <v>403</v>
      </c>
      <c r="B1584" s="14" t="s">
        <v>404</v>
      </c>
      <c r="C1584" s="14" t="s">
        <v>113</v>
      </c>
      <c r="D1584" s="14" t="s">
        <v>114</v>
      </c>
      <c r="E1584" s="14" t="s">
        <v>335</v>
      </c>
    </row>
    <row r="1585" spans="1:5" x14ac:dyDescent="0.25">
      <c r="A1585" s="14" t="s">
        <v>403</v>
      </c>
      <c r="B1585" s="14" t="s">
        <v>404</v>
      </c>
      <c r="C1585" s="14" t="s">
        <v>359</v>
      </c>
      <c r="D1585" s="14" t="s">
        <v>360</v>
      </c>
      <c r="E1585" s="14">
        <v>3855</v>
      </c>
    </row>
    <row r="1586" spans="1:5" x14ac:dyDescent="0.25">
      <c r="A1586" s="14" t="s">
        <v>403</v>
      </c>
      <c r="B1586" s="14" t="s">
        <v>404</v>
      </c>
      <c r="C1586" s="14" t="s">
        <v>115</v>
      </c>
      <c r="D1586" s="14" t="s">
        <v>116</v>
      </c>
      <c r="E1586" s="14">
        <v>0</v>
      </c>
    </row>
    <row r="1587" spans="1:5" x14ac:dyDescent="0.25">
      <c r="A1587" s="14" t="s">
        <v>403</v>
      </c>
      <c r="B1587" s="14" t="s">
        <v>404</v>
      </c>
      <c r="C1587" s="14" t="s">
        <v>117</v>
      </c>
      <c r="D1587" s="14" t="s">
        <v>118</v>
      </c>
      <c r="E1587" s="14">
        <v>63679</v>
      </c>
    </row>
    <row r="1588" spans="1:5" x14ac:dyDescent="0.25">
      <c r="A1588" s="14" t="s">
        <v>403</v>
      </c>
      <c r="B1588" s="14" t="s">
        <v>404</v>
      </c>
      <c r="C1588" s="14" t="s">
        <v>119</v>
      </c>
      <c r="D1588" s="14" t="s">
        <v>120</v>
      </c>
      <c r="E1588" s="14" t="s">
        <v>335</v>
      </c>
    </row>
    <row r="1589" spans="1:5" x14ac:dyDescent="0.25">
      <c r="A1589" s="14" t="s">
        <v>403</v>
      </c>
      <c r="B1589" s="14" t="s">
        <v>404</v>
      </c>
      <c r="C1589" s="14" t="s">
        <v>361</v>
      </c>
      <c r="D1589" s="14" t="s">
        <v>362</v>
      </c>
      <c r="E1589" s="14" t="s">
        <v>335</v>
      </c>
    </row>
    <row r="1590" spans="1:5" x14ac:dyDescent="0.25">
      <c r="A1590" s="14" t="s">
        <v>403</v>
      </c>
      <c r="B1590" s="14" t="s">
        <v>404</v>
      </c>
      <c r="C1590" s="14" t="s">
        <v>121</v>
      </c>
      <c r="D1590" s="14" t="s">
        <v>122</v>
      </c>
      <c r="E1590" s="14">
        <v>0</v>
      </c>
    </row>
    <row r="1591" spans="1:5" x14ac:dyDescent="0.25">
      <c r="A1591" s="14" t="s">
        <v>403</v>
      </c>
      <c r="B1591" s="14" t="s">
        <v>404</v>
      </c>
      <c r="C1591" s="14" t="s">
        <v>123</v>
      </c>
      <c r="D1591" s="14" t="s">
        <v>124</v>
      </c>
      <c r="E1591" s="14">
        <v>2427</v>
      </c>
    </row>
    <row r="1592" spans="1:5" x14ac:dyDescent="0.25">
      <c r="A1592" s="14" t="s">
        <v>403</v>
      </c>
      <c r="B1592" s="14" t="s">
        <v>404</v>
      </c>
      <c r="C1592" s="14" t="s">
        <v>125</v>
      </c>
      <c r="D1592" s="14" t="s">
        <v>126</v>
      </c>
      <c r="E1592" s="14">
        <v>3550</v>
      </c>
    </row>
    <row r="1593" spans="1:5" x14ac:dyDescent="0.25">
      <c r="A1593" s="14" t="s">
        <v>403</v>
      </c>
      <c r="B1593" s="14" t="s">
        <v>404</v>
      </c>
      <c r="C1593" s="14" t="s">
        <v>127</v>
      </c>
      <c r="D1593" s="14" t="s">
        <v>128</v>
      </c>
      <c r="E1593" s="14">
        <v>0</v>
      </c>
    </row>
    <row r="1594" spans="1:5" x14ac:dyDescent="0.25">
      <c r="A1594" s="14" t="s">
        <v>403</v>
      </c>
      <c r="B1594" s="14" t="s">
        <v>404</v>
      </c>
      <c r="C1594" s="14" t="s">
        <v>129</v>
      </c>
      <c r="D1594" s="14" t="s">
        <v>130</v>
      </c>
      <c r="E1594" s="14" t="s">
        <v>335</v>
      </c>
    </row>
    <row r="1595" spans="1:5" x14ac:dyDescent="0.25">
      <c r="A1595" s="14" t="s">
        <v>403</v>
      </c>
      <c r="B1595" s="14" t="s">
        <v>404</v>
      </c>
      <c r="C1595" s="14" t="s">
        <v>363</v>
      </c>
      <c r="D1595" s="14" t="s">
        <v>364</v>
      </c>
      <c r="E1595" s="14" t="s">
        <v>335</v>
      </c>
    </row>
    <row r="1596" spans="1:5" x14ac:dyDescent="0.25">
      <c r="A1596" s="14" t="s">
        <v>403</v>
      </c>
      <c r="B1596" s="14" t="s">
        <v>404</v>
      </c>
      <c r="C1596" s="14" t="s">
        <v>365</v>
      </c>
      <c r="D1596" s="14" t="s">
        <v>366</v>
      </c>
      <c r="E1596" s="14" t="s">
        <v>335</v>
      </c>
    </row>
    <row r="1597" spans="1:5" x14ac:dyDescent="0.25">
      <c r="A1597" s="14" t="s">
        <v>403</v>
      </c>
      <c r="B1597" s="14" t="s">
        <v>404</v>
      </c>
      <c r="C1597" s="14" t="s">
        <v>131</v>
      </c>
      <c r="D1597" s="14" t="s">
        <v>132</v>
      </c>
      <c r="E1597" s="14">
        <v>3850</v>
      </c>
    </row>
    <row r="1598" spans="1:5" x14ac:dyDescent="0.25">
      <c r="A1598" s="14" t="s">
        <v>403</v>
      </c>
      <c r="B1598" s="14" t="s">
        <v>404</v>
      </c>
      <c r="C1598" s="14" t="s">
        <v>367</v>
      </c>
      <c r="D1598" s="14" t="s">
        <v>368</v>
      </c>
      <c r="E1598" s="14" t="s">
        <v>369</v>
      </c>
    </row>
    <row r="1599" spans="1:5" x14ac:dyDescent="0.25">
      <c r="A1599" s="14" t="s">
        <v>403</v>
      </c>
      <c r="B1599" s="14" t="s">
        <v>404</v>
      </c>
      <c r="C1599" s="14" t="s">
        <v>133</v>
      </c>
      <c r="D1599" s="14" t="s">
        <v>134</v>
      </c>
      <c r="E1599" s="14">
        <v>8012</v>
      </c>
    </row>
    <row r="1600" spans="1:5" x14ac:dyDescent="0.25">
      <c r="A1600" s="14" t="s">
        <v>403</v>
      </c>
      <c r="B1600" s="14" t="s">
        <v>404</v>
      </c>
      <c r="C1600" s="14" t="s">
        <v>135</v>
      </c>
      <c r="D1600" s="14" t="s">
        <v>136</v>
      </c>
      <c r="E1600" s="14" t="s">
        <v>335</v>
      </c>
    </row>
    <row r="1601" spans="1:5" x14ac:dyDescent="0.25">
      <c r="A1601" s="14" t="s">
        <v>403</v>
      </c>
      <c r="B1601" s="14" t="s">
        <v>404</v>
      </c>
      <c r="C1601" s="14" t="s">
        <v>370</v>
      </c>
      <c r="D1601" s="14" t="s">
        <v>371</v>
      </c>
      <c r="E1601" s="14" t="s">
        <v>335</v>
      </c>
    </row>
    <row r="1602" spans="1:5" x14ac:dyDescent="0.25">
      <c r="A1602" s="14" t="s">
        <v>403</v>
      </c>
      <c r="B1602" s="14" t="s">
        <v>404</v>
      </c>
      <c r="C1602" s="14" t="s">
        <v>137</v>
      </c>
      <c r="D1602" s="14" t="s">
        <v>138</v>
      </c>
      <c r="E1602" s="14">
        <v>45821</v>
      </c>
    </row>
    <row r="1603" spans="1:5" x14ac:dyDescent="0.25">
      <c r="A1603" s="14" t="s">
        <v>403</v>
      </c>
      <c r="B1603" s="14" t="s">
        <v>404</v>
      </c>
      <c r="C1603" s="14" t="s">
        <v>139</v>
      </c>
      <c r="D1603" s="14" t="s">
        <v>140</v>
      </c>
      <c r="E1603" s="14">
        <v>0</v>
      </c>
    </row>
    <row r="1604" spans="1:5" x14ac:dyDescent="0.25">
      <c r="A1604" s="14" t="s">
        <v>403</v>
      </c>
      <c r="B1604" s="14" t="s">
        <v>404</v>
      </c>
      <c r="C1604" s="14" t="s">
        <v>141</v>
      </c>
      <c r="D1604" s="14" t="s">
        <v>142</v>
      </c>
      <c r="E1604" s="14">
        <v>28717</v>
      </c>
    </row>
    <row r="1605" spans="1:5" x14ac:dyDescent="0.25">
      <c r="A1605" s="14" t="s">
        <v>403</v>
      </c>
      <c r="B1605" s="14" t="s">
        <v>404</v>
      </c>
      <c r="C1605" s="14" t="s">
        <v>143</v>
      </c>
      <c r="D1605" s="14" t="s">
        <v>144</v>
      </c>
      <c r="E1605" s="14">
        <v>2797</v>
      </c>
    </row>
    <row r="1606" spans="1:5" x14ac:dyDescent="0.25">
      <c r="A1606" s="14" t="s">
        <v>403</v>
      </c>
      <c r="B1606" s="14" t="s">
        <v>404</v>
      </c>
      <c r="C1606" s="14" t="s">
        <v>145</v>
      </c>
      <c r="D1606" s="14" t="s">
        <v>146</v>
      </c>
      <c r="E1606" s="14">
        <v>14307</v>
      </c>
    </row>
    <row r="1607" spans="1:5" x14ac:dyDescent="0.25">
      <c r="A1607" s="14" t="s">
        <v>403</v>
      </c>
      <c r="B1607" s="14" t="s">
        <v>404</v>
      </c>
      <c r="C1607" s="14" t="s">
        <v>147</v>
      </c>
      <c r="D1607" s="14" t="s">
        <v>148</v>
      </c>
      <c r="E1607" s="14">
        <v>0</v>
      </c>
    </row>
    <row r="1608" spans="1:5" x14ac:dyDescent="0.25">
      <c r="A1608" s="14" t="s">
        <v>403</v>
      </c>
      <c r="B1608" s="14" t="s">
        <v>404</v>
      </c>
      <c r="C1608" s="14" t="s">
        <v>149</v>
      </c>
      <c r="D1608" s="14" t="s">
        <v>150</v>
      </c>
      <c r="E1608" s="14" t="s">
        <v>335</v>
      </c>
    </row>
    <row r="1609" spans="1:5" x14ac:dyDescent="0.25">
      <c r="A1609" s="14" t="s">
        <v>403</v>
      </c>
      <c r="B1609" s="14" t="s">
        <v>404</v>
      </c>
      <c r="C1609" s="14" t="s">
        <v>151</v>
      </c>
      <c r="D1609" s="14" t="s">
        <v>152</v>
      </c>
      <c r="E1609" s="14" t="s">
        <v>335</v>
      </c>
    </row>
    <row r="1610" spans="1:5" x14ac:dyDescent="0.25">
      <c r="A1610" s="14" t="s">
        <v>403</v>
      </c>
      <c r="B1610" s="14" t="s">
        <v>404</v>
      </c>
      <c r="C1610" s="14" t="s">
        <v>153</v>
      </c>
      <c r="D1610" s="14" t="s">
        <v>154</v>
      </c>
      <c r="E1610" s="14">
        <v>18419</v>
      </c>
    </row>
    <row r="1611" spans="1:5" x14ac:dyDescent="0.25">
      <c r="A1611" s="14" t="s">
        <v>403</v>
      </c>
      <c r="B1611" s="14" t="s">
        <v>404</v>
      </c>
      <c r="C1611" s="14" t="s">
        <v>155</v>
      </c>
      <c r="D1611" s="14" t="s">
        <v>156</v>
      </c>
      <c r="E1611" s="14">
        <v>0</v>
      </c>
    </row>
    <row r="1612" spans="1:5" x14ac:dyDescent="0.25">
      <c r="A1612" s="14" t="s">
        <v>403</v>
      </c>
      <c r="B1612" s="14" t="s">
        <v>404</v>
      </c>
      <c r="C1612" s="14" t="s">
        <v>157</v>
      </c>
      <c r="D1612" s="14" t="s">
        <v>158</v>
      </c>
      <c r="E1612" s="14">
        <v>57278</v>
      </c>
    </row>
    <row r="1613" spans="1:5" x14ac:dyDescent="0.25">
      <c r="A1613" s="14" t="s">
        <v>403</v>
      </c>
      <c r="B1613" s="14" t="s">
        <v>404</v>
      </c>
      <c r="C1613" s="14" t="s">
        <v>159</v>
      </c>
      <c r="D1613" s="14" t="s">
        <v>160</v>
      </c>
      <c r="E1613" s="14">
        <v>16072</v>
      </c>
    </row>
    <row r="1614" spans="1:5" x14ac:dyDescent="0.25">
      <c r="A1614" s="14" t="s">
        <v>403</v>
      </c>
      <c r="B1614" s="14" t="s">
        <v>404</v>
      </c>
      <c r="C1614" s="14" t="s">
        <v>161</v>
      </c>
      <c r="D1614" s="14" t="s">
        <v>162</v>
      </c>
      <c r="E1614" s="14">
        <v>46824</v>
      </c>
    </row>
    <row r="1615" spans="1:5" x14ac:dyDescent="0.25">
      <c r="A1615" s="14" t="s">
        <v>403</v>
      </c>
      <c r="B1615" s="14" t="s">
        <v>404</v>
      </c>
      <c r="C1615" s="14" t="s">
        <v>163</v>
      </c>
      <c r="D1615" s="14" t="s">
        <v>164</v>
      </c>
      <c r="E1615" s="14">
        <v>32725</v>
      </c>
    </row>
    <row r="1616" spans="1:5" x14ac:dyDescent="0.25">
      <c r="A1616" s="14" t="s">
        <v>403</v>
      </c>
      <c r="B1616" s="14" t="s">
        <v>404</v>
      </c>
      <c r="C1616" s="14" t="s">
        <v>165</v>
      </c>
      <c r="D1616" s="14" t="s">
        <v>166</v>
      </c>
      <c r="E1616" s="14">
        <v>14099</v>
      </c>
    </row>
    <row r="1617" spans="1:5" x14ac:dyDescent="0.25">
      <c r="A1617" s="14" t="s">
        <v>403</v>
      </c>
      <c r="B1617" s="14" t="s">
        <v>404</v>
      </c>
      <c r="C1617" s="14" t="s">
        <v>167</v>
      </c>
      <c r="D1617" s="14" t="s">
        <v>168</v>
      </c>
      <c r="E1617" s="14">
        <v>16438</v>
      </c>
    </row>
    <row r="1618" spans="1:5" x14ac:dyDescent="0.25">
      <c r="A1618" s="14" t="s">
        <v>403</v>
      </c>
      <c r="B1618" s="14" t="s">
        <v>404</v>
      </c>
      <c r="C1618" s="14" t="s">
        <v>169</v>
      </c>
      <c r="D1618" s="14" t="s">
        <v>170</v>
      </c>
      <c r="E1618" s="14">
        <v>301182</v>
      </c>
    </row>
    <row r="1619" spans="1:5" x14ac:dyDescent="0.25">
      <c r="A1619" s="14" t="s">
        <v>403</v>
      </c>
      <c r="B1619" s="14" t="s">
        <v>404</v>
      </c>
      <c r="C1619" s="14" t="s">
        <v>171</v>
      </c>
      <c r="D1619" s="14" t="s">
        <v>172</v>
      </c>
      <c r="E1619" s="14">
        <v>124814</v>
      </c>
    </row>
    <row r="1620" spans="1:5" x14ac:dyDescent="0.25">
      <c r="A1620" s="14" t="s">
        <v>403</v>
      </c>
      <c r="B1620" s="14" t="s">
        <v>404</v>
      </c>
      <c r="C1620" s="14" t="s">
        <v>372</v>
      </c>
      <c r="D1620" s="14" t="s">
        <v>373</v>
      </c>
      <c r="E1620" s="14" t="s">
        <v>335</v>
      </c>
    </row>
    <row r="1621" spans="1:5" x14ac:dyDescent="0.25">
      <c r="A1621" s="14" t="s">
        <v>403</v>
      </c>
      <c r="B1621" s="14" t="s">
        <v>404</v>
      </c>
      <c r="C1621" s="14" t="s">
        <v>374</v>
      </c>
      <c r="D1621" s="14" t="s">
        <v>375</v>
      </c>
      <c r="E1621" s="14" t="s">
        <v>335</v>
      </c>
    </row>
    <row r="1622" spans="1:5" x14ac:dyDescent="0.25">
      <c r="A1622" s="14" t="s">
        <v>403</v>
      </c>
      <c r="B1622" s="14" t="s">
        <v>404</v>
      </c>
      <c r="C1622" s="14" t="s">
        <v>173</v>
      </c>
      <c r="D1622" s="14" t="s">
        <v>174</v>
      </c>
      <c r="E1622" s="14">
        <v>20670</v>
      </c>
    </row>
    <row r="1623" spans="1:5" x14ac:dyDescent="0.25">
      <c r="A1623" s="14" t="s">
        <v>403</v>
      </c>
      <c r="B1623" s="14" t="s">
        <v>404</v>
      </c>
      <c r="C1623" s="14" t="s">
        <v>175</v>
      </c>
      <c r="D1623" s="14" t="s">
        <v>176</v>
      </c>
      <c r="E1623" s="14">
        <v>12616</v>
      </c>
    </row>
    <row r="1624" spans="1:5" x14ac:dyDescent="0.25">
      <c r="A1624" s="14" t="s">
        <v>403</v>
      </c>
      <c r="B1624" s="14" t="s">
        <v>404</v>
      </c>
      <c r="C1624" s="14" t="s">
        <v>376</v>
      </c>
      <c r="D1624" s="14" t="s">
        <v>377</v>
      </c>
      <c r="E1624" s="14" t="s">
        <v>335</v>
      </c>
    </row>
    <row r="1625" spans="1:5" x14ac:dyDescent="0.25">
      <c r="A1625" s="14" t="s">
        <v>403</v>
      </c>
      <c r="B1625" s="14" t="s">
        <v>404</v>
      </c>
      <c r="C1625" s="14" t="s">
        <v>378</v>
      </c>
      <c r="D1625" s="14" t="s">
        <v>379</v>
      </c>
      <c r="E1625" s="14" t="s">
        <v>335</v>
      </c>
    </row>
    <row r="1626" spans="1:5" x14ac:dyDescent="0.25">
      <c r="A1626" s="14" t="s">
        <v>403</v>
      </c>
      <c r="B1626" s="14" t="s">
        <v>404</v>
      </c>
      <c r="C1626" s="14" t="s">
        <v>177</v>
      </c>
      <c r="D1626" s="14" t="s">
        <v>178</v>
      </c>
      <c r="E1626" s="14">
        <v>12399</v>
      </c>
    </row>
    <row r="1627" spans="1:5" x14ac:dyDescent="0.25">
      <c r="A1627" s="14" t="s">
        <v>403</v>
      </c>
      <c r="B1627" s="14" t="s">
        <v>404</v>
      </c>
      <c r="C1627" s="14" t="s">
        <v>179</v>
      </c>
      <c r="D1627" s="14" t="s">
        <v>180</v>
      </c>
      <c r="E1627" s="14">
        <v>73476</v>
      </c>
    </row>
    <row r="1628" spans="1:5" x14ac:dyDescent="0.25">
      <c r="A1628" s="14" t="s">
        <v>403</v>
      </c>
      <c r="B1628" s="14" t="s">
        <v>404</v>
      </c>
      <c r="C1628" s="14" t="s">
        <v>181</v>
      </c>
      <c r="D1628" s="14" t="s">
        <v>182</v>
      </c>
      <c r="E1628" s="14">
        <v>10543</v>
      </c>
    </row>
    <row r="1629" spans="1:5" x14ac:dyDescent="0.25">
      <c r="A1629" s="14" t="s">
        <v>403</v>
      </c>
      <c r="B1629" s="14" t="s">
        <v>404</v>
      </c>
      <c r="C1629" s="14" t="s">
        <v>183</v>
      </c>
      <c r="D1629" s="14" t="s">
        <v>184</v>
      </c>
      <c r="E1629" s="14">
        <v>62933</v>
      </c>
    </row>
    <row r="1630" spans="1:5" x14ac:dyDescent="0.25">
      <c r="A1630" s="14" t="s">
        <v>403</v>
      </c>
      <c r="B1630" s="14" t="s">
        <v>404</v>
      </c>
      <c r="C1630" s="14" t="s">
        <v>185</v>
      </c>
      <c r="D1630" s="14" t="s">
        <v>186</v>
      </c>
      <c r="E1630" s="14">
        <v>77970</v>
      </c>
    </row>
    <row r="1631" spans="1:5" x14ac:dyDescent="0.25">
      <c r="A1631" s="14" t="s">
        <v>403</v>
      </c>
      <c r="B1631" s="14" t="s">
        <v>404</v>
      </c>
      <c r="C1631" s="14" t="s">
        <v>187</v>
      </c>
      <c r="D1631" s="14" t="s">
        <v>188</v>
      </c>
      <c r="E1631" s="14">
        <v>34921</v>
      </c>
    </row>
    <row r="1632" spans="1:5" x14ac:dyDescent="0.25">
      <c r="A1632" s="14" t="s">
        <v>403</v>
      </c>
      <c r="B1632" s="14" t="s">
        <v>404</v>
      </c>
      <c r="C1632" s="14" t="s">
        <v>189</v>
      </c>
      <c r="D1632" s="14" t="s">
        <v>190</v>
      </c>
      <c r="E1632" s="14">
        <v>13209</v>
      </c>
    </row>
    <row r="1633" spans="1:5" x14ac:dyDescent="0.25">
      <c r="A1633" s="14" t="s">
        <v>403</v>
      </c>
      <c r="B1633" s="14" t="s">
        <v>404</v>
      </c>
      <c r="C1633" s="14" t="s">
        <v>191</v>
      </c>
      <c r="D1633" s="14" t="s">
        <v>192</v>
      </c>
      <c r="E1633" s="14">
        <v>26147</v>
      </c>
    </row>
    <row r="1634" spans="1:5" x14ac:dyDescent="0.25">
      <c r="A1634" s="14" t="s">
        <v>403</v>
      </c>
      <c r="B1634" s="14" t="s">
        <v>404</v>
      </c>
      <c r="C1634" s="14" t="s">
        <v>193</v>
      </c>
      <c r="D1634" s="14" t="s">
        <v>194</v>
      </c>
      <c r="E1634" s="14">
        <v>3693</v>
      </c>
    </row>
    <row r="1635" spans="1:5" x14ac:dyDescent="0.25">
      <c r="A1635" s="14" t="s">
        <v>403</v>
      </c>
      <c r="B1635" s="14" t="s">
        <v>404</v>
      </c>
      <c r="C1635" s="14" t="s">
        <v>195</v>
      </c>
      <c r="D1635" s="14" t="s">
        <v>196</v>
      </c>
      <c r="E1635" s="14">
        <v>653524</v>
      </c>
    </row>
    <row r="1636" spans="1:5" x14ac:dyDescent="0.25">
      <c r="A1636" s="14" t="s">
        <v>403</v>
      </c>
      <c r="B1636" s="14" t="s">
        <v>404</v>
      </c>
      <c r="C1636" s="14" t="s">
        <v>197</v>
      </c>
      <c r="D1636" s="14" t="s">
        <v>198</v>
      </c>
      <c r="E1636" s="14">
        <v>140122</v>
      </c>
    </row>
    <row r="1637" spans="1:5" x14ac:dyDescent="0.25">
      <c r="A1637" s="14" t="s">
        <v>403</v>
      </c>
      <c r="B1637" s="14" t="s">
        <v>404</v>
      </c>
      <c r="C1637" s="14" t="s">
        <v>199</v>
      </c>
      <c r="D1637" s="14" t="s">
        <v>200</v>
      </c>
      <c r="E1637" s="14">
        <v>13984</v>
      </c>
    </row>
    <row r="1638" spans="1:5" x14ac:dyDescent="0.25">
      <c r="A1638" s="14" t="s">
        <v>403</v>
      </c>
      <c r="B1638" s="14" t="s">
        <v>404</v>
      </c>
      <c r="C1638" s="14" t="s">
        <v>201</v>
      </c>
      <c r="D1638" s="14" t="s">
        <v>202</v>
      </c>
      <c r="E1638" s="14">
        <v>499418</v>
      </c>
    </row>
    <row r="1639" spans="1:5" x14ac:dyDescent="0.25">
      <c r="A1639" s="14" t="s">
        <v>403</v>
      </c>
      <c r="B1639" s="14" t="s">
        <v>404</v>
      </c>
      <c r="C1639" s="14" t="s">
        <v>203</v>
      </c>
      <c r="D1639" s="14" t="s">
        <v>204</v>
      </c>
      <c r="E1639" s="14">
        <v>28101</v>
      </c>
    </row>
    <row r="1640" spans="1:5" x14ac:dyDescent="0.25">
      <c r="A1640" s="14" t="s">
        <v>403</v>
      </c>
      <c r="B1640" s="14" t="s">
        <v>404</v>
      </c>
      <c r="C1640" s="14" t="s">
        <v>205</v>
      </c>
      <c r="D1640" s="14" t="s">
        <v>206</v>
      </c>
      <c r="E1640" s="14">
        <v>471317</v>
      </c>
    </row>
    <row r="1641" spans="1:5" ht="15.75" x14ac:dyDescent="0.3">
      <c r="A1641" s="99" t="s">
        <v>207</v>
      </c>
      <c r="B1641" s="96"/>
      <c r="C1641" s="96"/>
      <c r="D1641" s="96"/>
      <c r="E1641" s="96"/>
    </row>
    <row r="1642" spans="1:5" x14ac:dyDescent="0.25">
      <c r="A1642" s="95" t="s">
        <v>208</v>
      </c>
      <c r="B1642" s="96"/>
      <c r="C1642" s="96"/>
      <c r="D1642" s="96"/>
      <c r="E1642" s="96"/>
    </row>
    <row r="1643" spans="1:5" x14ac:dyDescent="0.25">
      <c r="A1643" s="95" t="s">
        <v>209</v>
      </c>
      <c r="B1643" s="96"/>
      <c r="C1643" s="96"/>
      <c r="D1643" s="96"/>
      <c r="E1643" s="96"/>
    </row>
    <row r="1644" spans="1:5" x14ac:dyDescent="0.25">
      <c r="A1644" s="95" t="s">
        <v>210</v>
      </c>
      <c r="B1644" s="96"/>
      <c r="C1644" s="96"/>
      <c r="D1644" s="96"/>
      <c r="E1644" s="96"/>
    </row>
    <row r="1645" spans="1:5" x14ac:dyDescent="0.25">
      <c r="A1645" s="95" t="s">
        <v>211</v>
      </c>
      <c r="B1645" s="96"/>
      <c r="C1645" s="96"/>
      <c r="D1645" s="96"/>
      <c r="E1645" s="96"/>
    </row>
    <row r="1646" spans="1:5" x14ac:dyDescent="0.25">
      <c r="A1646" s="95" t="s">
        <v>212</v>
      </c>
      <c r="B1646" s="96"/>
      <c r="C1646" s="96"/>
      <c r="D1646" s="96"/>
      <c r="E1646" s="96"/>
    </row>
    <row r="1647" spans="1:5" x14ac:dyDescent="0.25">
      <c r="A1647" s="95" t="s">
        <v>213</v>
      </c>
      <c r="B1647" s="96"/>
      <c r="C1647" s="96"/>
      <c r="D1647" s="96"/>
      <c r="E1647" s="96"/>
    </row>
    <row r="1648" spans="1:5" x14ac:dyDescent="0.25">
      <c r="A1648" s="95" t="s">
        <v>214</v>
      </c>
      <c r="B1648" s="96"/>
      <c r="C1648" s="96"/>
      <c r="D1648" s="96"/>
      <c r="E1648" s="96"/>
    </row>
    <row r="1649" spans="1:5" x14ac:dyDescent="0.25">
      <c r="A1649" s="95" t="s">
        <v>215</v>
      </c>
      <c r="B1649" s="96"/>
      <c r="C1649" s="96"/>
      <c r="D1649" s="96"/>
      <c r="E1649" s="96"/>
    </row>
    <row r="1650" spans="1:5" x14ac:dyDescent="0.25">
      <c r="C1650"/>
    </row>
    <row r="1651" spans="1:5" x14ac:dyDescent="0.25">
      <c r="C1651"/>
    </row>
    <row r="1652" spans="1:5" x14ac:dyDescent="0.25">
      <c r="C1652"/>
    </row>
    <row r="1653" spans="1:5" x14ac:dyDescent="0.25">
      <c r="C1653"/>
    </row>
    <row r="1654" spans="1:5" x14ac:dyDescent="0.25">
      <c r="C1654"/>
    </row>
    <row r="1655" spans="1:5" x14ac:dyDescent="0.25">
      <c r="C1655"/>
    </row>
    <row r="1658" spans="1:5" ht="18" x14ac:dyDescent="0.25">
      <c r="A1658" s="97" t="s">
        <v>0</v>
      </c>
      <c r="B1658" s="96"/>
      <c r="C1658" s="96"/>
      <c r="D1658" s="96"/>
      <c r="E1658" s="96"/>
    </row>
    <row r="1659" spans="1:5" ht="16.5" x14ac:dyDescent="0.25">
      <c r="A1659" s="98" t="s">
        <v>1</v>
      </c>
      <c r="B1659" s="96"/>
      <c r="C1659" s="96"/>
      <c r="D1659" s="96"/>
      <c r="E1659" s="96"/>
    </row>
    <row r="1660" spans="1:5" x14ac:dyDescent="0.25">
      <c r="A1660" s="96" t="s">
        <v>2</v>
      </c>
      <c r="B1660" s="96"/>
      <c r="C1660" s="96"/>
      <c r="D1660" s="96"/>
      <c r="E1660" s="96"/>
    </row>
    <row r="1661" spans="1:5" x14ac:dyDescent="0.25">
      <c r="A1661" s="96" t="s">
        <v>3</v>
      </c>
      <c r="B1661" s="96"/>
      <c r="C1661" s="96"/>
      <c r="D1661" s="96"/>
      <c r="E1661" s="96"/>
    </row>
    <row r="1662" spans="1:5" x14ac:dyDescent="0.25">
      <c r="C1662"/>
    </row>
    <row r="1663" spans="1:5" x14ac:dyDescent="0.25">
      <c r="A1663" s="2" t="s">
        <v>4</v>
      </c>
      <c r="B1663" s="2" t="s">
        <v>5</v>
      </c>
      <c r="C1663" s="2" t="s">
        <v>6</v>
      </c>
      <c r="D1663" s="2" t="s">
        <v>7</v>
      </c>
      <c r="E1663" s="2" t="s">
        <v>8</v>
      </c>
    </row>
    <row r="1664" spans="1:5" x14ac:dyDescent="0.25">
      <c r="A1664" t="s">
        <v>9</v>
      </c>
      <c r="B1664" t="s">
        <v>10</v>
      </c>
      <c r="C1664" t="s">
        <v>1</v>
      </c>
      <c r="D1664" t="s">
        <v>11</v>
      </c>
      <c r="E1664" t="s">
        <v>1</v>
      </c>
    </row>
    <row r="1665" spans="1:6" x14ac:dyDescent="0.25">
      <c r="A1665" t="s">
        <v>9</v>
      </c>
      <c r="B1665" t="s">
        <v>10</v>
      </c>
      <c r="C1665" t="s">
        <v>12</v>
      </c>
      <c r="D1665" t="s">
        <v>13</v>
      </c>
      <c r="E1665">
        <v>973574</v>
      </c>
      <c r="F1665">
        <f>E1665</f>
        <v>973574</v>
      </c>
    </row>
    <row r="1666" spans="1:6" x14ac:dyDescent="0.25">
      <c r="A1666" t="s">
        <v>9</v>
      </c>
      <c r="B1666" t="s">
        <v>10</v>
      </c>
      <c r="C1666" t="s">
        <v>14</v>
      </c>
      <c r="D1666" t="s">
        <v>15</v>
      </c>
      <c r="E1666">
        <v>731701</v>
      </c>
    </row>
    <row r="1667" spans="1:6" x14ac:dyDescent="0.25">
      <c r="A1667" t="s">
        <v>9</v>
      </c>
      <c r="B1667" t="s">
        <v>10</v>
      </c>
      <c r="C1667" t="s">
        <v>16</v>
      </c>
      <c r="D1667" t="s">
        <v>17</v>
      </c>
      <c r="E1667">
        <v>241873</v>
      </c>
    </row>
    <row r="1668" spans="1:6" x14ac:dyDescent="0.25">
      <c r="A1668" t="s">
        <v>9</v>
      </c>
      <c r="B1668" t="s">
        <v>10</v>
      </c>
      <c r="C1668" t="s">
        <v>18</v>
      </c>
      <c r="D1668" t="s">
        <v>19</v>
      </c>
      <c r="E1668">
        <v>181041</v>
      </c>
    </row>
    <row r="1669" spans="1:6" x14ac:dyDescent="0.25">
      <c r="A1669" t="s">
        <v>9</v>
      </c>
      <c r="B1669" t="s">
        <v>10</v>
      </c>
      <c r="C1669" t="s">
        <v>20</v>
      </c>
      <c r="D1669" t="s">
        <v>21</v>
      </c>
      <c r="E1669">
        <v>60832</v>
      </c>
    </row>
    <row r="1670" spans="1:6" x14ac:dyDescent="0.25">
      <c r="A1670" t="s">
        <v>9</v>
      </c>
      <c r="B1670" t="s">
        <v>10</v>
      </c>
      <c r="C1670" t="s">
        <v>22</v>
      </c>
      <c r="D1670" t="s">
        <v>23</v>
      </c>
      <c r="E1670">
        <v>44933</v>
      </c>
    </row>
    <row r="1671" spans="1:6" x14ac:dyDescent="0.25">
      <c r="A1671" t="s">
        <v>9</v>
      </c>
      <c r="B1671" t="s">
        <v>10</v>
      </c>
      <c r="C1671" t="s">
        <v>1</v>
      </c>
      <c r="D1671" t="s">
        <v>24</v>
      </c>
      <c r="E1671" t="s">
        <v>1</v>
      </c>
    </row>
    <row r="1672" spans="1:6" x14ac:dyDescent="0.25">
      <c r="A1672" t="s">
        <v>9</v>
      </c>
      <c r="B1672" t="s">
        <v>10</v>
      </c>
      <c r="C1672" t="s">
        <v>25</v>
      </c>
      <c r="D1672" t="s">
        <v>26</v>
      </c>
      <c r="E1672">
        <v>1503</v>
      </c>
    </row>
    <row r="1673" spans="1:6" x14ac:dyDescent="0.25">
      <c r="A1673" t="s">
        <v>9</v>
      </c>
      <c r="B1673" t="s">
        <v>10</v>
      </c>
      <c r="C1673" t="s">
        <v>27</v>
      </c>
      <c r="D1673" t="s">
        <v>28</v>
      </c>
      <c r="E1673">
        <v>972071</v>
      </c>
    </row>
    <row r="1674" spans="1:6" x14ac:dyDescent="0.25">
      <c r="A1674" t="s">
        <v>9</v>
      </c>
      <c r="B1674" t="s">
        <v>10</v>
      </c>
      <c r="C1674" t="s">
        <v>29</v>
      </c>
      <c r="D1674" t="s">
        <v>30</v>
      </c>
      <c r="E1674">
        <v>490382</v>
      </c>
    </row>
    <row r="1675" spans="1:6" x14ac:dyDescent="0.25">
      <c r="A1675" t="s">
        <v>9</v>
      </c>
      <c r="B1675" t="s">
        <v>10</v>
      </c>
      <c r="C1675" t="s">
        <v>32</v>
      </c>
      <c r="D1675" t="s">
        <v>33</v>
      </c>
      <c r="E1675">
        <v>0</v>
      </c>
    </row>
    <row r="1676" spans="1:6" x14ac:dyDescent="0.25">
      <c r="A1676" t="s">
        <v>9</v>
      </c>
      <c r="B1676" t="s">
        <v>10</v>
      </c>
      <c r="C1676" t="s">
        <v>34</v>
      </c>
      <c r="D1676" t="s">
        <v>35</v>
      </c>
      <c r="E1676">
        <v>0</v>
      </c>
    </row>
    <row r="1677" spans="1:6" x14ac:dyDescent="0.25">
      <c r="A1677" t="s">
        <v>9</v>
      </c>
      <c r="B1677" t="s">
        <v>10</v>
      </c>
      <c r="C1677" t="s">
        <v>39</v>
      </c>
      <c r="D1677" t="s">
        <v>40</v>
      </c>
      <c r="E1677">
        <v>800</v>
      </c>
    </row>
    <row r="1678" spans="1:6" x14ac:dyDescent="0.25">
      <c r="A1678" t="s">
        <v>9</v>
      </c>
      <c r="B1678" t="s">
        <v>10</v>
      </c>
      <c r="C1678" t="s">
        <v>41</v>
      </c>
      <c r="D1678" t="s">
        <v>42</v>
      </c>
      <c r="E1678">
        <v>17704</v>
      </c>
      <c r="F1678">
        <f>E1678</f>
        <v>17704</v>
      </c>
    </row>
    <row r="1679" spans="1:6" x14ac:dyDescent="0.25">
      <c r="A1679" t="s">
        <v>9</v>
      </c>
      <c r="B1679" t="s">
        <v>10</v>
      </c>
      <c r="C1679" t="s">
        <v>43</v>
      </c>
      <c r="D1679" t="s">
        <v>44</v>
      </c>
      <c r="E1679">
        <v>26864</v>
      </c>
      <c r="F1679">
        <f>E1679</f>
        <v>26864</v>
      </c>
    </row>
    <row r="1680" spans="1:6" x14ac:dyDescent="0.25">
      <c r="A1680" t="s">
        <v>9</v>
      </c>
      <c r="B1680" t="s">
        <v>10</v>
      </c>
      <c r="C1680" t="s">
        <v>45</v>
      </c>
      <c r="D1680" t="s">
        <v>46</v>
      </c>
      <c r="E1680">
        <v>10748</v>
      </c>
    </row>
    <row r="1681" spans="1:6" x14ac:dyDescent="0.25">
      <c r="A1681" t="s">
        <v>9</v>
      </c>
      <c r="B1681" t="s">
        <v>10</v>
      </c>
      <c r="C1681" t="s">
        <v>47</v>
      </c>
      <c r="D1681" t="s">
        <v>48</v>
      </c>
      <c r="E1681">
        <v>5454</v>
      </c>
    </row>
    <row r="1682" spans="1:6" x14ac:dyDescent="0.25">
      <c r="A1682" t="s">
        <v>9</v>
      </c>
      <c r="B1682" t="s">
        <v>10</v>
      </c>
      <c r="C1682" t="s">
        <v>49</v>
      </c>
      <c r="D1682" t="s">
        <v>50</v>
      </c>
      <c r="E1682">
        <v>10662</v>
      </c>
    </row>
    <row r="1683" spans="1:6" x14ac:dyDescent="0.25">
      <c r="A1683" t="s">
        <v>9</v>
      </c>
      <c r="B1683" t="s">
        <v>10</v>
      </c>
      <c r="C1683" t="s">
        <v>51</v>
      </c>
      <c r="D1683" t="s">
        <v>52</v>
      </c>
      <c r="E1683">
        <v>41071</v>
      </c>
      <c r="F1683">
        <f>E1683</f>
        <v>41071</v>
      </c>
    </row>
    <row r="1684" spans="1:6" x14ac:dyDescent="0.25">
      <c r="A1684" t="s">
        <v>9</v>
      </c>
      <c r="B1684" t="s">
        <v>10</v>
      </c>
      <c r="C1684" t="s">
        <v>53</v>
      </c>
      <c r="D1684" t="s">
        <v>54</v>
      </c>
      <c r="E1684">
        <v>6646</v>
      </c>
    </row>
    <row r="1685" spans="1:6" x14ac:dyDescent="0.25">
      <c r="A1685" t="s">
        <v>9</v>
      </c>
      <c r="B1685" t="s">
        <v>10</v>
      </c>
      <c r="C1685" t="s">
        <v>55</v>
      </c>
      <c r="D1685" t="s">
        <v>56</v>
      </c>
      <c r="E1685">
        <v>0</v>
      </c>
    </row>
    <row r="1686" spans="1:6" x14ac:dyDescent="0.25">
      <c r="A1686" t="s">
        <v>9</v>
      </c>
      <c r="B1686" t="s">
        <v>10</v>
      </c>
      <c r="C1686" t="s">
        <v>57</v>
      </c>
      <c r="D1686" t="s">
        <v>58</v>
      </c>
      <c r="E1686">
        <v>0</v>
      </c>
    </row>
    <row r="1687" spans="1:6" x14ac:dyDescent="0.25">
      <c r="A1687" t="s">
        <v>9</v>
      </c>
      <c r="B1687" t="s">
        <v>10</v>
      </c>
      <c r="C1687" t="s">
        <v>59</v>
      </c>
      <c r="D1687" t="s">
        <v>60</v>
      </c>
      <c r="E1687">
        <v>0</v>
      </c>
    </row>
    <row r="1688" spans="1:6" x14ac:dyDescent="0.25">
      <c r="A1688" t="s">
        <v>9</v>
      </c>
      <c r="B1688" t="s">
        <v>10</v>
      </c>
      <c r="C1688" t="s">
        <v>61</v>
      </c>
      <c r="D1688" t="s">
        <v>62</v>
      </c>
      <c r="E1688">
        <v>0</v>
      </c>
    </row>
    <row r="1689" spans="1:6" x14ac:dyDescent="0.25">
      <c r="A1689" t="s">
        <v>9</v>
      </c>
      <c r="B1689" t="s">
        <v>10</v>
      </c>
      <c r="C1689" t="s">
        <v>63</v>
      </c>
      <c r="D1689" t="s">
        <v>64</v>
      </c>
      <c r="E1689">
        <v>0</v>
      </c>
    </row>
    <row r="1690" spans="1:6" x14ac:dyDescent="0.25">
      <c r="A1690" t="s">
        <v>9</v>
      </c>
      <c r="B1690" t="s">
        <v>10</v>
      </c>
      <c r="C1690" t="s">
        <v>65</v>
      </c>
      <c r="D1690" t="s">
        <v>66</v>
      </c>
      <c r="E1690">
        <v>0</v>
      </c>
    </row>
    <row r="1691" spans="1:6" x14ac:dyDescent="0.25">
      <c r="A1691" t="s">
        <v>9</v>
      </c>
      <c r="B1691" t="s">
        <v>10</v>
      </c>
      <c r="C1691" t="s">
        <v>67</v>
      </c>
      <c r="D1691" t="s">
        <v>68</v>
      </c>
      <c r="E1691">
        <v>5916</v>
      </c>
    </row>
    <row r="1692" spans="1:6" x14ac:dyDescent="0.25">
      <c r="A1692" t="s">
        <v>9</v>
      </c>
      <c r="B1692" t="s">
        <v>10</v>
      </c>
      <c r="C1692" t="s">
        <v>69</v>
      </c>
      <c r="D1692" t="s">
        <v>70</v>
      </c>
      <c r="E1692">
        <v>34425</v>
      </c>
    </row>
    <row r="1693" spans="1:6" x14ac:dyDescent="0.25">
      <c r="A1693" t="s">
        <v>9</v>
      </c>
      <c r="B1693" t="s">
        <v>10</v>
      </c>
      <c r="C1693" t="s">
        <v>71</v>
      </c>
      <c r="D1693" t="s">
        <v>72</v>
      </c>
      <c r="E1693">
        <v>309</v>
      </c>
    </row>
    <row r="1694" spans="1:6" x14ac:dyDescent="0.25">
      <c r="A1694" t="s">
        <v>9</v>
      </c>
      <c r="B1694" t="s">
        <v>10</v>
      </c>
      <c r="C1694" t="s">
        <v>73</v>
      </c>
      <c r="D1694" t="s">
        <v>74</v>
      </c>
      <c r="E1694">
        <v>0</v>
      </c>
    </row>
    <row r="1695" spans="1:6" x14ac:dyDescent="0.25">
      <c r="A1695" t="s">
        <v>9</v>
      </c>
      <c r="B1695" t="s">
        <v>10</v>
      </c>
      <c r="C1695" t="s">
        <v>75</v>
      </c>
      <c r="D1695" t="s">
        <v>76</v>
      </c>
      <c r="E1695">
        <v>0</v>
      </c>
    </row>
    <row r="1696" spans="1:6" x14ac:dyDescent="0.25">
      <c r="A1696" t="s">
        <v>9</v>
      </c>
      <c r="B1696" t="s">
        <v>10</v>
      </c>
      <c r="C1696" t="s">
        <v>77</v>
      </c>
      <c r="D1696" t="s">
        <v>78</v>
      </c>
      <c r="E1696">
        <v>0</v>
      </c>
    </row>
    <row r="1697" spans="1:6" x14ac:dyDescent="0.25">
      <c r="A1697" t="s">
        <v>9</v>
      </c>
      <c r="B1697" t="s">
        <v>10</v>
      </c>
      <c r="C1697" t="s">
        <v>79</v>
      </c>
      <c r="D1697" t="s">
        <v>80</v>
      </c>
      <c r="E1697">
        <v>0</v>
      </c>
    </row>
    <row r="1698" spans="1:6" x14ac:dyDescent="0.25">
      <c r="A1698" t="s">
        <v>9</v>
      </c>
      <c r="B1698" t="s">
        <v>10</v>
      </c>
      <c r="C1698" t="s">
        <v>81</v>
      </c>
      <c r="D1698" t="s">
        <v>82</v>
      </c>
      <c r="E1698">
        <v>0</v>
      </c>
    </row>
    <row r="1699" spans="1:6" x14ac:dyDescent="0.25">
      <c r="A1699" t="s">
        <v>9</v>
      </c>
      <c r="B1699" t="s">
        <v>10</v>
      </c>
      <c r="C1699" t="s">
        <v>83</v>
      </c>
      <c r="D1699" t="s">
        <v>84</v>
      </c>
      <c r="E1699">
        <v>21555</v>
      </c>
      <c r="F1699">
        <f>E1699</f>
        <v>21555</v>
      </c>
    </row>
    <row r="1700" spans="1:6" x14ac:dyDescent="0.25">
      <c r="A1700" t="s">
        <v>9</v>
      </c>
      <c r="B1700" t="s">
        <v>10</v>
      </c>
      <c r="C1700" t="s">
        <v>85</v>
      </c>
      <c r="D1700" t="s">
        <v>86</v>
      </c>
      <c r="E1700">
        <v>96262</v>
      </c>
      <c r="F1700">
        <f>E1700</f>
        <v>96262</v>
      </c>
    </row>
    <row r="1701" spans="1:6" x14ac:dyDescent="0.25">
      <c r="A1701" t="s">
        <v>9</v>
      </c>
      <c r="B1701" t="s">
        <v>10</v>
      </c>
      <c r="C1701" t="s">
        <v>87</v>
      </c>
      <c r="D1701" t="s">
        <v>88</v>
      </c>
      <c r="E1701">
        <v>21130</v>
      </c>
    </row>
    <row r="1702" spans="1:6" x14ac:dyDescent="0.25">
      <c r="A1702" t="s">
        <v>9</v>
      </c>
      <c r="B1702" t="s">
        <v>10</v>
      </c>
      <c r="C1702" t="s">
        <v>89</v>
      </c>
      <c r="D1702" t="s">
        <v>90</v>
      </c>
      <c r="E1702">
        <v>1338</v>
      </c>
    </row>
    <row r="1703" spans="1:6" x14ac:dyDescent="0.25">
      <c r="A1703" t="s">
        <v>9</v>
      </c>
      <c r="B1703" t="s">
        <v>10</v>
      </c>
      <c r="C1703" t="s">
        <v>91</v>
      </c>
      <c r="D1703" t="s">
        <v>92</v>
      </c>
      <c r="E1703">
        <v>1023</v>
      </c>
    </row>
    <row r="1704" spans="1:6" x14ac:dyDescent="0.25">
      <c r="A1704" t="s">
        <v>9</v>
      </c>
      <c r="B1704" t="s">
        <v>10</v>
      </c>
      <c r="C1704" t="s">
        <v>93</v>
      </c>
      <c r="D1704" t="s">
        <v>94</v>
      </c>
      <c r="E1704">
        <v>6970</v>
      </c>
    </row>
    <row r="1705" spans="1:6" x14ac:dyDescent="0.25">
      <c r="A1705" t="s">
        <v>9</v>
      </c>
      <c r="B1705" t="s">
        <v>10</v>
      </c>
      <c r="C1705" t="s">
        <v>95</v>
      </c>
      <c r="D1705" t="s">
        <v>96</v>
      </c>
      <c r="E1705">
        <v>19651</v>
      </c>
    </row>
    <row r="1706" spans="1:6" x14ac:dyDescent="0.25">
      <c r="A1706" t="s">
        <v>9</v>
      </c>
      <c r="B1706" t="s">
        <v>10</v>
      </c>
      <c r="C1706" t="s">
        <v>97</v>
      </c>
      <c r="D1706" t="s">
        <v>98</v>
      </c>
      <c r="E1706">
        <v>3289</v>
      </c>
    </row>
    <row r="1707" spans="1:6" x14ac:dyDescent="0.25">
      <c r="A1707" t="s">
        <v>9</v>
      </c>
      <c r="B1707" t="s">
        <v>10</v>
      </c>
      <c r="C1707" t="s">
        <v>99</v>
      </c>
      <c r="D1707" t="s">
        <v>100</v>
      </c>
      <c r="E1707">
        <v>9007</v>
      </c>
    </row>
    <row r="1708" spans="1:6" x14ac:dyDescent="0.25">
      <c r="A1708" t="s">
        <v>9</v>
      </c>
      <c r="B1708" t="s">
        <v>10</v>
      </c>
      <c r="C1708" t="s">
        <v>101</v>
      </c>
      <c r="D1708" t="s">
        <v>102</v>
      </c>
      <c r="E1708">
        <v>4454</v>
      </c>
    </row>
    <row r="1709" spans="1:6" x14ac:dyDescent="0.25">
      <c r="A1709" t="s">
        <v>9</v>
      </c>
      <c r="B1709" t="s">
        <v>10</v>
      </c>
      <c r="C1709" t="s">
        <v>103</v>
      </c>
      <c r="D1709" t="s">
        <v>104</v>
      </c>
      <c r="E1709">
        <v>420</v>
      </c>
    </row>
    <row r="1710" spans="1:6" x14ac:dyDescent="0.25">
      <c r="A1710" t="s">
        <v>9</v>
      </c>
      <c r="B1710" t="s">
        <v>10</v>
      </c>
      <c r="C1710" t="s">
        <v>105</v>
      </c>
      <c r="D1710" t="s">
        <v>106</v>
      </c>
      <c r="E1710">
        <v>20723</v>
      </c>
    </row>
    <row r="1711" spans="1:6" x14ac:dyDescent="0.25">
      <c r="A1711" t="s">
        <v>9</v>
      </c>
      <c r="B1711" t="s">
        <v>10</v>
      </c>
      <c r="C1711" t="s">
        <v>107</v>
      </c>
      <c r="D1711" t="s">
        <v>108</v>
      </c>
      <c r="E1711">
        <v>5394</v>
      </c>
    </row>
    <row r="1712" spans="1:6" x14ac:dyDescent="0.25">
      <c r="A1712" t="s">
        <v>9</v>
      </c>
      <c r="B1712" t="s">
        <v>10</v>
      </c>
      <c r="C1712" t="s">
        <v>109</v>
      </c>
      <c r="D1712" t="s">
        <v>110</v>
      </c>
      <c r="E1712">
        <v>2863</v>
      </c>
    </row>
    <row r="1713" spans="1:6" x14ac:dyDescent="0.25">
      <c r="A1713" t="s">
        <v>9</v>
      </c>
      <c r="B1713" t="s">
        <v>10</v>
      </c>
      <c r="C1713" t="s">
        <v>111</v>
      </c>
      <c r="D1713" t="s">
        <v>112</v>
      </c>
      <c r="E1713">
        <v>32986</v>
      </c>
      <c r="F1713">
        <f>E1713</f>
        <v>32986</v>
      </c>
    </row>
    <row r="1714" spans="1:6" x14ac:dyDescent="0.25">
      <c r="A1714" t="s">
        <v>9</v>
      </c>
      <c r="B1714" t="s">
        <v>10</v>
      </c>
      <c r="C1714" t="s">
        <v>113</v>
      </c>
      <c r="D1714" t="s">
        <v>114</v>
      </c>
      <c r="E1714">
        <v>0</v>
      </c>
    </row>
    <row r="1715" spans="1:6" x14ac:dyDescent="0.25">
      <c r="A1715" t="s">
        <v>9</v>
      </c>
      <c r="B1715" t="s">
        <v>10</v>
      </c>
      <c r="C1715" t="s">
        <v>115</v>
      </c>
      <c r="D1715" t="s">
        <v>116</v>
      </c>
      <c r="E1715">
        <v>0</v>
      </c>
    </row>
    <row r="1716" spans="1:6" x14ac:dyDescent="0.25">
      <c r="A1716" t="s">
        <v>9</v>
      </c>
      <c r="B1716" t="s">
        <v>10</v>
      </c>
      <c r="C1716" t="s">
        <v>117</v>
      </c>
      <c r="D1716" t="s">
        <v>118</v>
      </c>
      <c r="E1716">
        <v>8787</v>
      </c>
    </row>
    <row r="1717" spans="1:6" x14ac:dyDescent="0.25">
      <c r="A1717" t="s">
        <v>9</v>
      </c>
      <c r="B1717" t="s">
        <v>10</v>
      </c>
      <c r="C1717" t="s">
        <v>119</v>
      </c>
      <c r="D1717" t="s">
        <v>120</v>
      </c>
      <c r="E1717">
        <v>1689</v>
      </c>
    </row>
    <row r="1718" spans="1:6" x14ac:dyDescent="0.25">
      <c r="A1718" t="s">
        <v>9</v>
      </c>
      <c r="B1718" t="s">
        <v>10</v>
      </c>
      <c r="C1718" t="s">
        <v>121</v>
      </c>
      <c r="D1718" t="s">
        <v>122</v>
      </c>
      <c r="E1718">
        <v>0</v>
      </c>
    </row>
    <row r="1719" spans="1:6" x14ac:dyDescent="0.25">
      <c r="A1719" t="s">
        <v>9</v>
      </c>
      <c r="B1719" t="s">
        <v>10</v>
      </c>
      <c r="C1719" t="s">
        <v>123</v>
      </c>
      <c r="D1719" t="s">
        <v>124</v>
      </c>
      <c r="E1719">
        <v>396</v>
      </c>
    </row>
    <row r="1720" spans="1:6" x14ac:dyDescent="0.25">
      <c r="A1720" t="s">
        <v>9</v>
      </c>
      <c r="B1720" t="s">
        <v>10</v>
      </c>
      <c r="C1720" t="s">
        <v>125</v>
      </c>
      <c r="D1720" t="s">
        <v>126</v>
      </c>
      <c r="E1720">
        <v>1881</v>
      </c>
    </row>
    <row r="1721" spans="1:6" x14ac:dyDescent="0.25">
      <c r="A1721" t="s">
        <v>9</v>
      </c>
      <c r="B1721" t="s">
        <v>10</v>
      </c>
      <c r="C1721" t="s">
        <v>127</v>
      </c>
      <c r="D1721" t="s">
        <v>128</v>
      </c>
      <c r="E1721">
        <v>0</v>
      </c>
    </row>
    <row r="1722" spans="1:6" x14ac:dyDescent="0.25">
      <c r="A1722" t="s">
        <v>9</v>
      </c>
      <c r="B1722" t="s">
        <v>10</v>
      </c>
      <c r="C1722" t="s">
        <v>129</v>
      </c>
      <c r="D1722" t="s">
        <v>130</v>
      </c>
      <c r="E1722">
        <v>8487</v>
      </c>
      <c r="F1722">
        <f>E1722</f>
        <v>8487</v>
      </c>
    </row>
    <row r="1723" spans="1:6" x14ac:dyDescent="0.25">
      <c r="A1723" t="s">
        <v>9</v>
      </c>
      <c r="B1723" t="s">
        <v>10</v>
      </c>
      <c r="C1723" t="s">
        <v>131</v>
      </c>
      <c r="D1723" t="s">
        <v>132</v>
      </c>
      <c r="E1723">
        <v>1858</v>
      </c>
    </row>
    <row r="1724" spans="1:6" x14ac:dyDescent="0.25">
      <c r="A1724" t="s">
        <v>9</v>
      </c>
      <c r="B1724" t="s">
        <v>10</v>
      </c>
      <c r="C1724" t="s">
        <v>133</v>
      </c>
      <c r="D1724" t="s">
        <v>134</v>
      </c>
      <c r="E1724">
        <v>2601</v>
      </c>
    </row>
    <row r="1725" spans="1:6" x14ac:dyDescent="0.25">
      <c r="A1725" t="s">
        <v>9</v>
      </c>
      <c r="B1725" t="s">
        <v>10</v>
      </c>
      <c r="C1725" t="s">
        <v>135</v>
      </c>
      <c r="D1725" t="s">
        <v>136</v>
      </c>
      <c r="E1725">
        <v>0</v>
      </c>
    </row>
    <row r="1726" spans="1:6" x14ac:dyDescent="0.25">
      <c r="A1726" t="s">
        <v>9</v>
      </c>
      <c r="B1726" t="s">
        <v>10</v>
      </c>
      <c r="C1726" t="s">
        <v>137</v>
      </c>
      <c r="D1726" t="s">
        <v>138</v>
      </c>
      <c r="E1726">
        <v>17024</v>
      </c>
      <c r="F1726">
        <f>E1726</f>
        <v>17024</v>
      </c>
    </row>
    <row r="1727" spans="1:6" x14ac:dyDescent="0.25">
      <c r="A1727" t="s">
        <v>9</v>
      </c>
      <c r="B1727" t="s">
        <v>10</v>
      </c>
      <c r="C1727" t="s">
        <v>139</v>
      </c>
      <c r="D1727" t="s">
        <v>140</v>
      </c>
      <c r="E1727">
        <v>0</v>
      </c>
    </row>
    <row r="1728" spans="1:6" x14ac:dyDescent="0.25">
      <c r="A1728" t="s">
        <v>9</v>
      </c>
      <c r="B1728" t="s">
        <v>10</v>
      </c>
      <c r="C1728" t="s">
        <v>141</v>
      </c>
      <c r="D1728" t="s">
        <v>142</v>
      </c>
      <c r="E1728">
        <v>14645</v>
      </c>
    </row>
    <row r="1729" spans="1:6" x14ac:dyDescent="0.25">
      <c r="A1729" t="s">
        <v>9</v>
      </c>
      <c r="B1729" t="s">
        <v>10</v>
      </c>
      <c r="C1729" t="s">
        <v>143</v>
      </c>
      <c r="D1729" t="s">
        <v>144</v>
      </c>
      <c r="E1729">
        <v>0</v>
      </c>
    </row>
    <row r="1730" spans="1:6" x14ac:dyDescent="0.25">
      <c r="A1730" t="s">
        <v>9</v>
      </c>
      <c r="B1730" t="s">
        <v>10</v>
      </c>
      <c r="C1730" t="s">
        <v>145</v>
      </c>
      <c r="D1730" t="s">
        <v>146</v>
      </c>
      <c r="E1730">
        <v>2379</v>
      </c>
    </row>
    <row r="1731" spans="1:6" x14ac:dyDescent="0.25">
      <c r="A1731" t="s">
        <v>9</v>
      </c>
      <c r="B1731" t="s">
        <v>10</v>
      </c>
      <c r="C1731" t="s">
        <v>147</v>
      </c>
      <c r="D1731" t="s">
        <v>148</v>
      </c>
      <c r="E1731">
        <v>0</v>
      </c>
    </row>
    <row r="1732" spans="1:6" x14ac:dyDescent="0.25">
      <c r="A1732" t="s">
        <v>9</v>
      </c>
      <c r="B1732" t="s">
        <v>10</v>
      </c>
      <c r="C1732" t="s">
        <v>149</v>
      </c>
      <c r="D1732" t="s">
        <v>150</v>
      </c>
      <c r="E1732">
        <v>7843</v>
      </c>
      <c r="F1732">
        <f>E1732</f>
        <v>7843</v>
      </c>
    </row>
    <row r="1733" spans="1:6" x14ac:dyDescent="0.25">
      <c r="A1733" t="s">
        <v>9</v>
      </c>
      <c r="B1733" t="s">
        <v>10</v>
      </c>
      <c r="C1733" t="s">
        <v>151</v>
      </c>
      <c r="D1733" t="s">
        <v>152</v>
      </c>
      <c r="E1733">
        <v>5885</v>
      </c>
    </row>
    <row r="1734" spans="1:6" x14ac:dyDescent="0.25">
      <c r="A1734" t="s">
        <v>9</v>
      </c>
      <c r="B1734" t="s">
        <v>10</v>
      </c>
      <c r="C1734" t="s">
        <v>153</v>
      </c>
      <c r="D1734" t="s">
        <v>154</v>
      </c>
      <c r="E1734">
        <v>1958</v>
      </c>
    </row>
    <row r="1735" spans="1:6" x14ac:dyDescent="0.25">
      <c r="A1735" t="s">
        <v>9</v>
      </c>
      <c r="B1735" t="s">
        <v>10</v>
      </c>
      <c r="C1735" t="s">
        <v>155</v>
      </c>
      <c r="D1735" t="s">
        <v>156</v>
      </c>
      <c r="E1735">
        <v>0</v>
      </c>
    </row>
    <row r="1736" spans="1:6" x14ac:dyDescent="0.25">
      <c r="A1736" t="s">
        <v>9</v>
      </c>
      <c r="B1736" t="s">
        <v>10</v>
      </c>
      <c r="C1736" t="s">
        <v>157</v>
      </c>
      <c r="D1736" t="s">
        <v>158</v>
      </c>
      <c r="E1736">
        <v>12953</v>
      </c>
      <c r="F1736">
        <f>E1736</f>
        <v>12953</v>
      </c>
    </row>
    <row r="1737" spans="1:6" x14ac:dyDescent="0.25">
      <c r="A1737" t="s">
        <v>9</v>
      </c>
      <c r="B1737" t="s">
        <v>10</v>
      </c>
      <c r="C1737" t="s">
        <v>159</v>
      </c>
      <c r="D1737" t="s">
        <v>160</v>
      </c>
      <c r="E1737">
        <v>1573</v>
      </c>
      <c r="F1737">
        <f>E1737</f>
        <v>1573</v>
      </c>
    </row>
    <row r="1738" spans="1:6" x14ac:dyDescent="0.25">
      <c r="A1738" t="s">
        <v>9</v>
      </c>
      <c r="B1738" t="s">
        <v>10</v>
      </c>
      <c r="C1738" t="s">
        <v>161</v>
      </c>
      <c r="D1738" t="s">
        <v>162</v>
      </c>
      <c r="E1738">
        <v>9316</v>
      </c>
      <c r="F1738">
        <f>E1738</f>
        <v>9316</v>
      </c>
    </row>
    <row r="1739" spans="1:6" x14ac:dyDescent="0.25">
      <c r="A1739" t="s">
        <v>9</v>
      </c>
      <c r="B1739" t="s">
        <v>10</v>
      </c>
      <c r="C1739" t="s">
        <v>163</v>
      </c>
      <c r="D1739" t="s">
        <v>164</v>
      </c>
      <c r="E1739">
        <v>6415</v>
      </c>
    </row>
    <row r="1740" spans="1:6" x14ac:dyDescent="0.25">
      <c r="A1740" t="s">
        <v>9</v>
      </c>
      <c r="B1740" t="s">
        <v>10</v>
      </c>
      <c r="C1740" t="s">
        <v>165</v>
      </c>
      <c r="D1740" t="s">
        <v>166</v>
      </c>
      <c r="E1740">
        <v>2901</v>
      </c>
    </row>
    <row r="1741" spans="1:6" x14ac:dyDescent="0.25">
      <c r="A1741" t="s">
        <v>9</v>
      </c>
      <c r="B1741" t="s">
        <v>10</v>
      </c>
      <c r="C1741" t="s">
        <v>167</v>
      </c>
      <c r="D1741" t="s">
        <v>168</v>
      </c>
      <c r="E1741">
        <v>8038</v>
      </c>
      <c r="F1741">
        <f>E1741</f>
        <v>8038</v>
      </c>
    </row>
    <row r="1742" spans="1:6" x14ac:dyDescent="0.25">
      <c r="A1742" t="s">
        <v>9</v>
      </c>
      <c r="B1742" t="s">
        <v>10</v>
      </c>
      <c r="C1742" t="s">
        <v>169</v>
      </c>
      <c r="D1742" t="s">
        <v>170</v>
      </c>
      <c r="E1742">
        <v>109468</v>
      </c>
      <c r="F1742">
        <f>E1742</f>
        <v>109468</v>
      </c>
    </row>
    <row r="1743" spans="1:6" x14ac:dyDescent="0.25">
      <c r="A1743" t="s">
        <v>9</v>
      </c>
      <c r="B1743" t="s">
        <v>10</v>
      </c>
      <c r="C1743" t="s">
        <v>171</v>
      </c>
      <c r="D1743" t="s">
        <v>172</v>
      </c>
      <c r="E1743">
        <v>40656</v>
      </c>
    </row>
    <row r="1744" spans="1:6" x14ac:dyDescent="0.25">
      <c r="A1744" t="s">
        <v>9</v>
      </c>
      <c r="B1744" t="s">
        <v>10</v>
      </c>
      <c r="C1744" t="s">
        <v>173</v>
      </c>
      <c r="D1744" t="s">
        <v>174</v>
      </c>
      <c r="E1744">
        <v>30268</v>
      </c>
    </row>
    <row r="1745" spans="1:6" x14ac:dyDescent="0.25">
      <c r="A1745" t="s">
        <v>9</v>
      </c>
      <c r="B1745" t="s">
        <v>10</v>
      </c>
      <c r="C1745" t="s">
        <v>175</v>
      </c>
      <c r="D1745" t="s">
        <v>176</v>
      </c>
      <c r="E1745">
        <v>698</v>
      </c>
      <c r="F1745">
        <f>E1745</f>
        <v>698</v>
      </c>
    </row>
    <row r="1746" spans="1:6" x14ac:dyDescent="0.25">
      <c r="A1746" t="s">
        <v>9</v>
      </c>
      <c r="B1746" t="s">
        <v>10</v>
      </c>
      <c r="C1746" t="s">
        <v>177</v>
      </c>
      <c r="D1746" t="s">
        <v>178</v>
      </c>
      <c r="E1746">
        <v>380</v>
      </c>
    </row>
    <row r="1747" spans="1:6" x14ac:dyDescent="0.25">
      <c r="A1747" t="s">
        <v>9</v>
      </c>
      <c r="B1747" t="s">
        <v>10</v>
      </c>
      <c r="C1747" t="s">
        <v>179</v>
      </c>
      <c r="D1747" t="s">
        <v>180</v>
      </c>
      <c r="E1747">
        <v>47784</v>
      </c>
      <c r="F1747">
        <f>E1747</f>
        <v>47784</v>
      </c>
    </row>
    <row r="1748" spans="1:6" x14ac:dyDescent="0.25">
      <c r="A1748" t="s">
        <v>9</v>
      </c>
      <c r="B1748" t="s">
        <v>10</v>
      </c>
      <c r="C1748" t="s">
        <v>181</v>
      </c>
      <c r="D1748" t="s">
        <v>182</v>
      </c>
      <c r="E1748">
        <v>9649</v>
      </c>
    </row>
    <row r="1749" spans="1:6" x14ac:dyDescent="0.25">
      <c r="A1749" t="s">
        <v>9</v>
      </c>
      <c r="B1749" t="s">
        <v>10</v>
      </c>
      <c r="C1749" t="s">
        <v>183</v>
      </c>
      <c r="D1749" t="s">
        <v>184</v>
      </c>
      <c r="E1749">
        <v>38135</v>
      </c>
    </row>
    <row r="1750" spans="1:6" x14ac:dyDescent="0.25">
      <c r="A1750" t="s">
        <v>9</v>
      </c>
      <c r="B1750" t="s">
        <v>10</v>
      </c>
      <c r="C1750" t="s">
        <v>185</v>
      </c>
      <c r="D1750" t="s">
        <v>186</v>
      </c>
      <c r="E1750">
        <v>26063</v>
      </c>
      <c r="F1750">
        <f>E1750</f>
        <v>26063</v>
      </c>
    </row>
    <row r="1751" spans="1:6" x14ac:dyDescent="0.25">
      <c r="A1751" t="s">
        <v>9</v>
      </c>
      <c r="B1751" t="s">
        <v>10</v>
      </c>
      <c r="C1751" t="s">
        <v>187</v>
      </c>
      <c r="D1751" t="s">
        <v>188</v>
      </c>
      <c r="E1751">
        <v>5662</v>
      </c>
    </row>
    <row r="1752" spans="1:6" x14ac:dyDescent="0.25">
      <c r="A1752" t="s">
        <v>9</v>
      </c>
      <c r="B1752" t="s">
        <v>10</v>
      </c>
      <c r="C1752" t="s">
        <v>189</v>
      </c>
      <c r="D1752" t="s">
        <v>190</v>
      </c>
      <c r="E1752">
        <v>3381</v>
      </c>
    </row>
    <row r="1753" spans="1:6" x14ac:dyDescent="0.25">
      <c r="A1753" t="s">
        <v>9</v>
      </c>
      <c r="B1753" t="s">
        <v>10</v>
      </c>
      <c r="C1753" t="s">
        <v>191</v>
      </c>
      <c r="D1753" t="s">
        <v>192</v>
      </c>
      <c r="E1753">
        <v>16170</v>
      </c>
    </row>
    <row r="1754" spans="1:6" x14ac:dyDescent="0.25">
      <c r="A1754" t="s">
        <v>9</v>
      </c>
      <c r="B1754" t="s">
        <v>10</v>
      </c>
      <c r="C1754" t="s">
        <v>193</v>
      </c>
      <c r="D1754" t="s">
        <v>194</v>
      </c>
      <c r="E1754">
        <v>850</v>
      </c>
    </row>
    <row r="1755" spans="1:6" x14ac:dyDescent="0.25">
      <c r="A1755" t="s">
        <v>9</v>
      </c>
      <c r="B1755" t="s">
        <v>10</v>
      </c>
      <c r="C1755" t="s">
        <v>195</v>
      </c>
      <c r="D1755" t="s">
        <v>196</v>
      </c>
      <c r="E1755">
        <v>481689</v>
      </c>
    </row>
    <row r="1756" spans="1:6" x14ac:dyDescent="0.25">
      <c r="A1756" t="s">
        <v>9</v>
      </c>
      <c r="B1756" t="s">
        <v>10</v>
      </c>
      <c r="C1756" t="s">
        <v>197</v>
      </c>
      <c r="D1756" t="s">
        <v>198</v>
      </c>
      <c r="E1756">
        <v>211322</v>
      </c>
      <c r="F1756">
        <f>E1756</f>
        <v>211322</v>
      </c>
    </row>
    <row r="1757" spans="1:6" x14ac:dyDescent="0.25">
      <c r="A1757" t="s">
        <v>9</v>
      </c>
      <c r="B1757" t="s">
        <v>10</v>
      </c>
      <c r="C1757" t="s">
        <v>199</v>
      </c>
      <c r="D1757" t="s">
        <v>200</v>
      </c>
      <c r="E1757">
        <v>5696</v>
      </c>
      <c r="F1757">
        <f>E1757</f>
        <v>5696</v>
      </c>
    </row>
    <row r="1758" spans="1:6" x14ac:dyDescent="0.25">
      <c r="A1758" t="s">
        <v>9</v>
      </c>
      <c r="B1758" t="s">
        <v>10</v>
      </c>
      <c r="C1758" t="s">
        <v>201</v>
      </c>
      <c r="D1758" t="s">
        <v>202</v>
      </c>
      <c r="E1758">
        <v>264671</v>
      </c>
      <c r="F1758">
        <f>E1758</f>
        <v>264671</v>
      </c>
    </row>
    <row r="1759" spans="1:6" x14ac:dyDescent="0.25">
      <c r="A1759" t="s">
        <v>9</v>
      </c>
      <c r="B1759" t="s">
        <v>10</v>
      </c>
      <c r="C1759" t="s">
        <v>203</v>
      </c>
      <c r="D1759" t="s">
        <v>204</v>
      </c>
      <c r="E1759">
        <v>37583</v>
      </c>
    </row>
    <row r="1760" spans="1:6" x14ac:dyDescent="0.25">
      <c r="A1760" t="s">
        <v>9</v>
      </c>
      <c r="B1760" t="s">
        <v>10</v>
      </c>
      <c r="C1760" t="s">
        <v>205</v>
      </c>
      <c r="D1760" t="s">
        <v>206</v>
      </c>
      <c r="E1760">
        <v>227088</v>
      </c>
    </row>
    <row r="1761" spans="1:6" ht="15.75" x14ac:dyDescent="0.3">
      <c r="A1761" s="99" t="s">
        <v>207</v>
      </c>
      <c r="B1761" s="96"/>
      <c r="C1761" s="96"/>
      <c r="D1761" s="96"/>
      <c r="E1761" s="96"/>
    </row>
    <row r="1762" spans="1:6" x14ac:dyDescent="0.25">
      <c r="A1762" s="95" t="s">
        <v>208</v>
      </c>
      <c r="B1762" s="96"/>
      <c r="C1762" s="96"/>
      <c r="D1762" s="96"/>
      <c r="E1762" s="96"/>
    </row>
    <row r="1763" spans="1:6" x14ac:dyDescent="0.25">
      <c r="A1763" s="95" t="s">
        <v>209</v>
      </c>
      <c r="B1763" s="96"/>
      <c r="C1763" s="96"/>
      <c r="D1763" s="96"/>
      <c r="E1763" s="96"/>
      <c r="F1763" s="4">
        <f>SUM(F1675:F1760)</f>
        <v>967378</v>
      </c>
    </row>
    <row r="1764" spans="1:6" x14ac:dyDescent="0.25">
      <c r="A1764" s="95" t="s">
        <v>210</v>
      </c>
      <c r="B1764" s="96"/>
      <c r="C1764" s="96"/>
      <c r="D1764" s="96"/>
      <c r="E1764" s="96"/>
    </row>
    <row r="1765" spans="1:6" x14ac:dyDescent="0.25">
      <c r="A1765" s="95" t="s">
        <v>211</v>
      </c>
      <c r="B1765" s="96"/>
      <c r="C1765" s="96"/>
      <c r="D1765" s="96"/>
      <c r="E1765" s="96"/>
    </row>
    <row r="1766" spans="1:6" x14ac:dyDescent="0.25">
      <c r="A1766" s="95" t="s">
        <v>212</v>
      </c>
      <c r="B1766" s="96"/>
      <c r="C1766" s="96"/>
      <c r="D1766" s="96"/>
      <c r="E1766" s="96"/>
    </row>
    <row r="1767" spans="1:6" x14ac:dyDescent="0.25">
      <c r="A1767" s="95" t="s">
        <v>213</v>
      </c>
      <c r="B1767" s="96"/>
      <c r="C1767" s="96"/>
      <c r="D1767" s="96"/>
      <c r="E1767" s="96"/>
    </row>
    <row r="1768" spans="1:6" x14ac:dyDescent="0.25">
      <c r="A1768" s="95" t="s">
        <v>214</v>
      </c>
      <c r="B1768" s="96"/>
      <c r="C1768" s="96"/>
      <c r="D1768" s="96"/>
      <c r="E1768" s="96"/>
    </row>
    <row r="1769" spans="1:6" x14ac:dyDescent="0.25">
      <c r="A1769" s="95" t="s">
        <v>215</v>
      </c>
      <c r="B1769" s="96"/>
      <c r="C1769" s="96"/>
      <c r="D1769" s="96"/>
      <c r="E1769" s="96"/>
    </row>
    <row r="1770" spans="1:6" x14ac:dyDescent="0.25">
      <c r="C1770"/>
    </row>
    <row r="1771" spans="1:6" x14ac:dyDescent="0.25">
      <c r="C1771"/>
    </row>
    <row r="1772" spans="1:6" x14ac:dyDescent="0.25">
      <c r="C1772"/>
    </row>
    <row r="1773" spans="1:6" ht="18" x14ac:dyDescent="0.25">
      <c r="A1773" s="97" t="s">
        <v>0</v>
      </c>
      <c r="B1773" s="96"/>
      <c r="C1773" s="96"/>
      <c r="D1773" s="96"/>
      <c r="E1773" s="96"/>
      <c r="F1773" s="14"/>
    </row>
    <row r="1774" spans="1:6" ht="16.5" x14ac:dyDescent="0.25">
      <c r="A1774" s="98" t="s">
        <v>1</v>
      </c>
      <c r="B1774" s="96"/>
      <c r="C1774" s="96"/>
      <c r="D1774" s="96"/>
      <c r="E1774" s="96"/>
      <c r="F1774" s="14"/>
    </row>
    <row r="1775" spans="1:6" x14ac:dyDescent="0.25">
      <c r="A1775" s="96" t="s">
        <v>2</v>
      </c>
      <c r="B1775" s="96"/>
      <c r="C1775" s="96"/>
      <c r="D1775" s="96"/>
      <c r="E1775" s="96"/>
      <c r="F1775" s="14"/>
    </row>
    <row r="1776" spans="1:6" x14ac:dyDescent="0.25">
      <c r="A1776" s="96" t="s">
        <v>3</v>
      </c>
      <c r="B1776" s="96"/>
      <c r="C1776" s="96"/>
      <c r="D1776" s="96"/>
      <c r="E1776" s="96"/>
      <c r="F1776" s="14"/>
    </row>
    <row r="1777" spans="1:6" x14ac:dyDescent="0.25">
      <c r="A1777" s="14"/>
      <c r="B1777" s="14"/>
      <c r="C1777" s="14"/>
      <c r="D1777" s="14"/>
      <c r="E1777" s="14"/>
      <c r="F1777" s="14"/>
    </row>
    <row r="1778" spans="1:6" x14ac:dyDescent="0.25">
      <c r="A1778" s="2" t="s">
        <v>4</v>
      </c>
      <c r="B1778" s="2" t="s">
        <v>5</v>
      </c>
      <c r="C1778" s="2" t="s">
        <v>6</v>
      </c>
      <c r="D1778" s="2" t="s">
        <v>7</v>
      </c>
      <c r="E1778" s="2" t="s">
        <v>414</v>
      </c>
      <c r="F1778" s="14"/>
    </row>
    <row r="1779" spans="1:6" x14ac:dyDescent="0.25">
      <c r="A1779" s="14" t="s">
        <v>9</v>
      </c>
      <c r="B1779" s="14" t="s">
        <v>10</v>
      </c>
      <c r="C1779" s="14" t="s">
        <v>1</v>
      </c>
      <c r="D1779" s="14" t="s">
        <v>11</v>
      </c>
      <c r="E1779" s="14" t="s">
        <v>1</v>
      </c>
      <c r="F1779" s="14"/>
    </row>
    <row r="1780" spans="1:6" x14ac:dyDescent="0.25">
      <c r="A1780" s="14" t="s">
        <v>9</v>
      </c>
      <c r="B1780" s="14" t="s">
        <v>10</v>
      </c>
      <c r="C1780" s="14" t="s">
        <v>12</v>
      </c>
      <c r="D1780" s="14" t="s">
        <v>13</v>
      </c>
      <c r="E1780" s="14">
        <v>970794</v>
      </c>
      <c r="F1780" s="14"/>
    </row>
    <row r="1781" spans="1:6" x14ac:dyDescent="0.25">
      <c r="A1781" s="14" t="s">
        <v>9</v>
      </c>
      <c r="B1781" s="14" t="s">
        <v>10</v>
      </c>
      <c r="C1781" s="14" t="s">
        <v>14</v>
      </c>
      <c r="D1781" s="14" t="s">
        <v>15</v>
      </c>
      <c r="E1781" s="14">
        <v>728664</v>
      </c>
      <c r="F1781" s="14"/>
    </row>
    <row r="1782" spans="1:6" x14ac:dyDescent="0.25">
      <c r="A1782" s="14" t="s">
        <v>9</v>
      </c>
      <c r="B1782" s="14" t="s">
        <v>10</v>
      </c>
      <c r="C1782" s="14" t="s">
        <v>16</v>
      </c>
      <c r="D1782" s="14" t="s">
        <v>17</v>
      </c>
      <c r="E1782" s="14">
        <v>242130</v>
      </c>
      <c r="F1782" s="14"/>
    </row>
    <row r="1783" spans="1:6" x14ac:dyDescent="0.25">
      <c r="A1783" s="14" t="s">
        <v>9</v>
      </c>
      <c r="B1783" s="14" t="s">
        <v>10</v>
      </c>
      <c r="C1783" s="14" t="s">
        <v>18</v>
      </c>
      <c r="D1783" s="14" t="s">
        <v>19</v>
      </c>
      <c r="E1783" s="14">
        <v>181465</v>
      </c>
      <c r="F1783" s="14"/>
    </row>
    <row r="1784" spans="1:6" x14ac:dyDescent="0.25">
      <c r="A1784" s="14" t="s">
        <v>9</v>
      </c>
      <c r="B1784" s="14" t="s">
        <v>10</v>
      </c>
      <c r="C1784" s="14" t="s">
        <v>20</v>
      </c>
      <c r="D1784" s="14" t="s">
        <v>21</v>
      </c>
      <c r="E1784" s="14">
        <v>60665</v>
      </c>
      <c r="F1784" s="14"/>
    </row>
    <row r="1785" spans="1:6" x14ac:dyDescent="0.25">
      <c r="A1785" s="14" t="s">
        <v>9</v>
      </c>
      <c r="B1785" s="14" t="s">
        <v>10</v>
      </c>
      <c r="C1785" s="14" t="s">
        <v>22</v>
      </c>
      <c r="D1785" s="14" t="s">
        <v>23</v>
      </c>
      <c r="E1785" s="14">
        <v>44001</v>
      </c>
      <c r="F1785" s="14"/>
    </row>
    <row r="1786" spans="1:6" x14ac:dyDescent="0.25">
      <c r="A1786" s="14" t="s">
        <v>9</v>
      </c>
      <c r="B1786" s="14" t="s">
        <v>10</v>
      </c>
      <c r="C1786" s="14" t="s">
        <v>1</v>
      </c>
      <c r="D1786" s="14" t="s">
        <v>24</v>
      </c>
      <c r="E1786" s="14" t="s">
        <v>1</v>
      </c>
      <c r="F1786" s="14"/>
    </row>
    <row r="1787" spans="1:6" x14ac:dyDescent="0.25">
      <c r="A1787" s="14" t="s">
        <v>9</v>
      </c>
      <c r="B1787" s="14" t="s">
        <v>10</v>
      </c>
      <c r="C1787" s="14" t="s">
        <v>25</v>
      </c>
      <c r="D1787" s="14" t="s">
        <v>26</v>
      </c>
      <c r="E1787" s="14">
        <v>1431</v>
      </c>
      <c r="F1787" s="14"/>
    </row>
    <row r="1788" spans="1:6" x14ac:dyDescent="0.25">
      <c r="A1788" s="14" t="s">
        <v>9</v>
      </c>
      <c r="B1788" s="14" t="s">
        <v>10</v>
      </c>
      <c r="C1788" s="14" t="s">
        <v>27</v>
      </c>
      <c r="D1788" s="14" t="s">
        <v>28</v>
      </c>
      <c r="E1788" s="14">
        <v>969363</v>
      </c>
      <c r="F1788" s="14"/>
    </row>
    <row r="1789" spans="1:6" x14ac:dyDescent="0.25">
      <c r="A1789" s="14" t="s">
        <v>9</v>
      </c>
      <c r="B1789" s="14" t="s">
        <v>10</v>
      </c>
      <c r="C1789" s="14" t="s">
        <v>29</v>
      </c>
      <c r="D1789" s="14" t="s">
        <v>30</v>
      </c>
      <c r="E1789" s="14">
        <v>492881</v>
      </c>
      <c r="F1789" s="14"/>
    </row>
    <row r="1790" spans="1:6" x14ac:dyDescent="0.25">
      <c r="A1790" s="14" t="s">
        <v>9</v>
      </c>
      <c r="B1790" s="14" t="s">
        <v>10</v>
      </c>
      <c r="C1790" s="14" t="s">
        <v>31</v>
      </c>
      <c r="D1790" s="14" t="s">
        <v>334</v>
      </c>
      <c r="E1790" s="14" t="s">
        <v>335</v>
      </c>
      <c r="F1790" s="14"/>
    </row>
    <row r="1791" spans="1:6" x14ac:dyDescent="0.25">
      <c r="A1791" s="14" t="s">
        <v>9</v>
      </c>
      <c r="B1791" s="14" t="s">
        <v>10</v>
      </c>
      <c r="C1791" s="14" t="s">
        <v>32</v>
      </c>
      <c r="D1791" s="14" t="s">
        <v>33</v>
      </c>
      <c r="E1791" s="14">
        <v>0</v>
      </c>
      <c r="F1791" s="14"/>
    </row>
    <row r="1792" spans="1:6" x14ac:dyDescent="0.25">
      <c r="A1792" s="14" t="s">
        <v>9</v>
      </c>
      <c r="B1792" s="14" t="s">
        <v>10</v>
      </c>
      <c r="C1792" s="14" t="s">
        <v>34</v>
      </c>
      <c r="D1792" s="14" t="s">
        <v>35</v>
      </c>
      <c r="E1792" s="14">
        <v>0</v>
      </c>
      <c r="F1792" s="14"/>
    </row>
    <row r="1793" spans="1:6" x14ac:dyDescent="0.25">
      <c r="A1793" s="14" t="s">
        <v>9</v>
      </c>
      <c r="B1793" s="14" t="s">
        <v>10</v>
      </c>
      <c r="C1793" s="14" t="s">
        <v>336</v>
      </c>
      <c r="D1793" s="14" t="s">
        <v>337</v>
      </c>
      <c r="E1793" s="14" t="s">
        <v>335</v>
      </c>
      <c r="F1793" s="14"/>
    </row>
    <row r="1794" spans="1:6" x14ac:dyDescent="0.25">
      <c r="A1794" s="14" t="s">
        <v>9</v>
      </c>
      <c r="B1794" s="14" t="s">
        <v>10</v>
      </c>
      <c r="C1794" s="14" t="s">
        <v>36</v>
      </c>
      <c r="D1794" s="14" t="s">
        <v>338</v>
      </c>
      <c r="E1794" s="14" t="s">
        <v>335</v>
      </c>
      <c r="F1794" s="14"/>
    </row>
    <row r="1795" spans="1:6" x14ac:dyDescent="0.25">
      <c r="A1795" s="14" t="s">
        <v>9</v>
      </c>
      <c r="B1795" s="14" t="s">
        <v>10</v>
      </c>
      <c r="C1795" s="14" t="s">
        <v>37</v>
      </c>
      <c r="D1795" s="14" t="s">
        <v>339</v>
      </c>
      <c r="E1795" s="14" t="s">
        <v>335</v>
      </c>
      <c r="F1795" s="14"/>
    </row>
    <row r="1796" spans="1:6" x14ac:dyDescent="0.25">
      <c r="A1796" s="14" t="s">
        <v>9</v>
      </c>
      <c r="B1796" s="14" t="s">
        <v>10</v>
      </c>
      <c r="C1796" s="14" t="s">
        <v>38</v>
      </c>
      <c r="D1796" s="14" t="s">
        <v>340</v>
      </c>
      <c r="E1796" s="14">
        <v>2517</v>
      </c>
      <c r="F1796" s="14"/>
    </row>
    <row r="1797" spans="1:6" x14ac:dyDescent="0.25">
      <c r="A1797" s="14" t="s">
        <v>9</v>
      </c>
      <c r="B1797" s="14" t="s">
        <v>10</v>
      </c>
      <c r="C1797" s="14" t="s">
        <v>39</v>
      </c>
      <c r="D1797" s="14" t="s">
        <v>40</v>
      </c>
      <c r="E1797" s="14">
        <v>1837</v>
      </c>
      <c r="F1797" s="14"/>
    </row>
    <row r="1798" spans="1:6" x14ac:dyDescent="0.25">
      <c r="A1798" s="14" t="s">
        <v>9</v>
      </c>
      <c r="B1798" s="14" t="s">
        <v>10</v>
      </c>
      <c r="C1798" s="14" t="s">
        <v>41</v>
      </c>
      <c r="D1798" s="14" t="s">
        <v>42</v>
      </c>
      <c r="E1798" s="14">
        <v>16238</v>
      </c>
      <c r="F1798" s="14"/>
    </row>
    <row r="1799" spans="1:6" x14ac:dyDescent="0.25">
      <c r="A1799" s="14" t="s">
        <v>9</v>
      </c>
      <c r="B1799" s="14" t="s">
        <v>10</v>
      </c>
      <c r="C1799" s="14" t="s">
        <v>43</v>
      </c>
      <c r="D1799" s="14" t="s">
        <v>44</v>
      </c>
      <c r="E1799" s="14">
        <v>27590</v>
      </c>
      <c r="F1799" s="14"/>
    </row>
    <row r="1800" spans="1:6" x14ac:dyDescent="0.25">
      <c r="A1800" s="14" t="s">
        <v>9</v>
      </c>
      <c r="B1800" s="14" t="s">
        <v>10</v>
      </c>
      <c r="C1800" s="14" t="s">
        <v>45</v>
      </c>
      <c r="D1800" s="14" t="s">
        <v>46</v>
      </c>
      <c r="E1800" s="14">
        <v>11477</v>
      </c>
      <c r="F1800" s="14"/>
    </row>
    <row r="1801" spans="1:6" x14ac:dyDescent="0.25">
      <c r="A1801" s="14" t="s">
        <v>9</v>
      </c>
      <c r="B1801" s="14" t="s">
        <v>10</v>
      </c>
      <c r="C1801" s="14" t="s">
        <v>47</v>
      </c>
      <c r="D1801" s="14" t="s">
        <v>48</v>
      </c>
      <c r="E1801" s="14">
        <v>5137</v>
      </c>
      <c r="F1801" s="14"/>
    </row>
    <row r="1802" spans="1:6" x14ac:dyDescent="0.25">
      <c r="A1802" s="14" t="s">
        <v>9</v>
      </c>
      <c r="B1802" s="14" t="s">
        <v>10</v>
      </c>
      <c r="C1802" s="14" t="s">
        <v>49</v>
      </c>
      <c r="D1802" s="14" t="s">
        <v>50</v>
      </c>
      <c r="E1802" s="14">
        <v>10976</v>
      </c>
      <c r="F1802" s="14"/>
    </row>
    <row r="1803" spans="1:6" x14ac:dyDescent="0.25">
      <c r="A1803" s="14" t="s">
        <v>9</v>
      </c>
      <c r="B1803" s="14" t="s">
        <v>10</v>
      </c>
      <c r="C1803" s="14" t="s">
        <v>51</v>
      </c>
      <c r="D1803" s="14" t="s">
        <v>52</v>
      </c>
      <c r="E1803" s="14">
        <v>38735</v>
      </c>
      <c r="F1803" s="14"/>
    </row>
    <row r="1804" spans="1:6" x14ac:dyDescent="0.25">
      <c r="A1804" s="14" t="s">
        <v>9</v>
      </c>
      <c r="B1804" s="14" t="s">
        <v>10</v>
      </c>
      <c r="C1804" s="14" t="s">
        <v>53</v>
      </c>
      <c r="D1804" s="14" t="s">
        <v>54</v>
      </c>
      <c r="E1804" s="14">
        <v>6468</v>
      </c>
      <c r="F1804" s="14"/>
    </row>
    <row r="1805" spans="1:6" x14ac:dyDescent="0.25">
      <c r="A1805" s="14" t="s">
        <v>9</v>
      </c>
      <c r="B1805" s="14" t="s">
        <v>10</v>
      </c>
      <c r="C1805" s="14" t="s">
        <v>341</v>
      </c>
      <c r="D1805" s="14" t="s">
        <v>342</v>
      </c>
      <c r="E1805" s="14" t="s">
        <v>335</v>
      </c>
      <c r="F1805" s="14"/>
    </row>
    <row r="1806" spans="1:6" x14ac:dyDescent="0.25">
      <c r="A1806" s="14" t="s">
        <v>9</v>
      </c>
      <c r="B1806" s="14" t="s">
        <v>10</v>
      </c>
      <c r="C1806" s="14" t="s">
        <v>343</v>
      </c>
      <c r="D1806" s="14" t="s">
        <v>344</v>
      </c>
      <c r="E1806" s="14" t="s">
        <v>335</v>
      </c>
      <c r="F1806" s="14"/>
    </row>
    <row r="1807" spans="1:6" x14ac:dyDescent="0.25">
      <c r="A1807" s="14" t="s">
        <v>9</v>
      </c>
      <c r="B1807" s="14" t="s">
        <v>10</v>
      </c>
      <c r="C1807" s="14" t="s">
        <v>55</v>
      </c>
      <c r="D1807" s="14" t="s">
        <v>56</v>
      </c>
      <c r="E1807" s="14">
        <v>0</v>
      </c>
      <c r="F1807" s="14"/>
    </row>
    <row r="1808" spans="1:6" x14ac:dyDescent="0.25">
      <c r="A1808" s="14" t="s">
        <v>9</v>
      </c>
      <c r="B1808" s="14" t="s">
        <v>10</v>
      </c>
      <c r="C1808" s="14" t="s">
        <v>345</v>
      </c>
      <c r="D1808" s="14" t="s">
        <v>346</v>
      </c>
      <c r="E1808" s="14" t="s">
        <v>335</v>
      </c>
      <c r="F1808" s="14"/>
    </row>
    <row r="1809" spans="1:6" x14ac:dyDescent="0.25">
      <c r="A1809" s="14" t="s">
        <v>9</v>
      </c>
      <c r="B1809" s="14" t="s">
        <v>10</v>
      </c>
      <c r="C1809" s="14" t="s">
        <v>57</v>
      </c>
      <c r="D1809" s="14" t="s">
        <v>58</v>
      </c>
      <c r="E1809" s="14">
        <v>0</v>
      </c>
      <c r="F1809" s="14"/>
    </row>
    <row r="1810" spans="1:6" x14ac:dyDescent="0.25">
      <c r="A1810" s="14" t="s">
        <v>9</v>
      </c>
      <c r="B1810" s="14" t="s">
        <v>10</v>
      </c>
      <c r="C1810" s="14" t="s">
        <v>347</v>
      </c>
      <c r="D1810" s="14" t="s">
        <v>348</v>
      </c>
      <c r="E1810" s="14" t="s">
        <v>335</v>
      </c>
      <c r="F1810" s="14"/>
    </row>
    <row r="1811" spans="1:6" x14ac:dyDescent="0.25">
      <c r="A1811" s="14" t="s">
        <v>9</v>
      </c>
      <c r="B1811" s="14" t="s">
        <v>10</v>
      </c>
      <c r="C1811" s="14" t="s">
        <v>59</v>
      </c>
      <c r="D1811" s="14" t="s">
        <v>60</v>
      </c>
      <c r="E1811" s="14">
        <v>0</v>
      </c>
      <c r="F1811" s="14"/>
    </row>
    <row r="1812" spans="1:6" x14ac:dyDescent="0.25">
      <c r="A1812" s="14" t="s">
        <v>9</v>
      </c>
      <c r="B1812" s="14" t="s">
        <v>10</v>
      </c>
      <c r="C1812" s="14" t="s">
        <v>61</v>
      </c>
      <c r="D1812" s="14" t="s">
        <v>62</v>
      </c>
      <c r="E1812" s="14">
        <v>0</v>
      </c>
      <c r="F1812" s="14"/>
    </row>
    <row r="1813" spans="1:6" x14ac:dyDescent="0.25">
      <c r="A1813" s="14" t="s">
        <v>9</v>
      </c>
      <c r="B1813" s="14" t="s">
        <v>10</v>
      </c>
      <c r="C1813" s="14" t="s">
        <v>63</v>
      </c>
      <c r="D1813" s="14" t="s">
        <v>64</v>
      </c>
      <c r="E1813" s="14">
        <v>0</v>
      </c>
      <c r="F1813" s="14"/>
    </row>
    <row r="1814" spans="1:6" x14ac:dyDescent="0.25">
      <c r="A1814" s="14" t="s">
        <v>9</v>
      </c>
      <c r="B1814" s="14" t="s">
        <v>10</v>
      </c>
      <c r="C1814" s="14" t="s">
        <v>65</v>
      </c>
      <c r="D1814" s="14" t="s">
        <v>66</v>
      </c>
      <c r="E1814" s="14">
        <v>0</v>
      </c>
      <c r="F1814" s="14"/>
    </row>
    <row r="1815" spans="1:6" x14ac:dyDescent="0.25">
      <c r="A1815" s="14" t="s">
        <v>9</v>
      </c>
      <c r="B1815" s="14" t="s">
        <v>10</v>
      </c>
      <c r="C1815" s="14" t="s">
        <v>67</v>
      </c>
      <c r="D1815" s="14" t="s">
        <v>68</v>
      </c>
      <c r="E1815" s="14">
        <v>5599</v>
      </c>
      <c r="F1815" s="14"/>
    </row>
    <row r="1816" spans="1:6" x14ac:dyDescent="0.25">
      <c r="A1816" s="14" t="s">
        <v>9</v>
      </c>
      <c r="B1816" s="14" t="s">
        <v>10</v>
      </c>
      <c r="C1816" s="14" t="s">
        <v>69</v>
      </c>
      <c r="D1816" s="14" t="s">
        <v>70</v>
      </c>
      <c r="E1816" s="14">
        <v>32267</v>
      </c>
      <c r="F1816" s="14"/>
    </row>
    <row r="1817" spans="1:6" x14ac:dyDescent="0.25">
      <c r="A1817" s="14" t="s">
        <v>9</v>
      </c>
      <c r="B1817" s="14" t="s">
        <v>10</v>
      </c>
      <c r="C1817" s="14" t="s">
        <v>71</v>
      </c>
      <c r="D1817" s="14" t="s">
        <v>72</v>
      </c>
      <c r="E1817" s="14">
        <v>424</v>
      </c>
      <c r="F1817" s="14"/>
    </row>
    <row r="1818" spans="1:6" x14ac:dyDescent="0.25">
      <c r="A1818" s="14" t="s">
        <v>9</v>
      </c>
      <c r="B1818" s="14" t="s">
        <v>10</v>
      </c>
      <c r="C1818" s="14" t="s">
        <v>73</v>
      </c>
      <c r="D1818" s="14" t="s">
        <v>74</v>
      </c>
      <c r="E1818" s="14">
        <v>0</v>
      </c>
      <c r="F1818" s="14"/>
    </row>
    <row r="1819" spans="1:6" x14ac:dyDescent="0.25">
      <c r="A1819" s="14" t="s">
        <v>9</v>
      </c>
      <c r="B1819" s="14" t="s">
        <v>10</v>
      </c>
      <c r="C1819" s="14" t="s">
        <v>75</v>
      </c>
      <c r="D1819" s="14" t="s">
        <v>76</v>
      </c>
      <c r="E1819" s="14">
        <v>0</v>
      </c>
      <c r="F1819" s="14"/>
    </row>
    <row r="1820" spans="1:6" x14ac:dyDescent="0.25">
      <c r="A1820" s="14" t="s">
        <v>9</v>
      </c>
      <c r="B1820" s="14" t="s">
        <v>10</v>
      </c>
      <c r="C1820" s="14" t="s">
        <v>77</v>
      </c>
      <c r="D1820" s="14" t="s">
        <v>78</v>
      </c>
      <c r="E1820" s="14">
        <v>0</v>
      </c>
      <c r="F1820" s="14"/>
    </row>
    <row r="1821" spans="1:6" x14ac:dyDescent="0.25">
      <c r="A1821" s="14" t="s">
        <v>9</v>
      </c>
      <c r="B1821" s="14" t="s">
        <v>10</v>
      </c>
      <c r="C1821" s="14" t="s">
        <v>349</v>
      </c>
      <c r="D1821" s="14" t="s">
        <v>350</v>
      </c>
      <c r="E1821" s="14" t="s">
        <v>335</v>
      </c>
      <c r="F1821" s="14"/>
    </row>
    <row r="1822" spans="1:6" x14ac:dyDescent="0.25">
      <c r="A1822" s="14" t="s">
        <v>9</v>
      </c>
      <c r="B1822" s="14" t="s">
        <v>10</v>
      </c>
      <c r="C1822" s="14" t="s">
        <v>351</v>
      </c>
      <c r="D1822" s="14" t="s">
        <v>352</v>
      </c>
      <c r="E1822" s="14" t="s">
        <v>335</v>
      </c>
      <c r="F1822" s="14"/>
    </row>
    <row r="1823" spans="1:6" x14ac:dyDescent="0.25">
      <c r="A1823" s="14" t="s">
        <v>9</v>
      </c>
      <c r="B1823" s="14" t="s">
        <v>10</v>
      </c>
      <c r="C1823" s="14" t="s">
        <v>353</v>
      </c>
      <c r="D1823" s="14" t="s">
        <v>354</v>
      </c>
      <c r="E1823" s="14" t="s">
        <v>335</v>
      </c>
      <c r="F1823" s="14"/>
    </row>
    <row r="1824" spans="1:6" x14ac:dyDescent="0.25">
      <c r="A1824" s="14" t="s">
        <v>9</v>
      </c>
      <c r="B1824" s="14" t="s">
        <v>10</v>
      </c>
      <c r="C1824" s="14" t="s">
        <v>355</v>
      </c>
      <c r="D1824" s="14" t="s">
        <v>356</v>
      </c>
      <c r="E1824" s="14" t="s">
        <v>335</v>
      </c>
      <c r="F1824" s="14"/>
    </row>
    <row r="1825" spans="1:6" x14ac:dyDescent="0.25">
      <c r="A1825" s="14" t="s">
        <v>9</v>
      </c>
      <c r="B1825" s="14" t="s">
        <v>10</v>
      </c>
      <c r="C1825" s="14" t="s">
        <v>357</v>
      </c>
      <c r="D1825" s="14" t="s">
        <v>358</v>
      </c>
      <c r="E1825" s="14" t="s">
        <v>335</v>
      </c>
      <c r="F1825" s="14"/>
    </row>
    <row r="1826" spans="1:6" x14ac:dyDescent="0.25">
      <c r="A1826" s="14" t="s">
        <v>9</v>
      </c>
      <c r="B1826" s="14" t="s">
        <v>10</v>
      </c>
      <c r="C1826" s="14" t="s">
        <v>79</v>
      </c>
      <c r="D1826" s="14" t="s">
        <v>80</v>
      </c>
      <c r="E1826" s="14">
        <v>0</v>
      </c>
      <c r="F1826" s="14"/>
    </row>
    <row r="1827" spans="1:6" x14ac:dyDescent="0.25">
      <c r="A1827" s="14" t="s">
        <v>9</v>
      </c>
      <c r="B1827" s="14" t="s">
        <v>10</v>
      </c>
      <c r="C1827" s="14" t="s">
        <v>81</v>
      </c>
      <c r="D1827" s="14" t="s">
        <v>82</v>
      </c>
      <c r="E1827" s="14" t="s">
        <v>335</v>
      </c>
      <c r="F1827" s="14"/>
    </row>
    <row r="1828" spans="1:6" x14ac:dyDescent="0.25">
      <c r="A1828" s="14" t="s">
        <v>9</v>
      </c>
      <c r="B1828" s="14" t="s">
        <v>10</v>
      </c>
      <c r="C1828" s="14" t="s">
        <v>83</v>
      </c>
      <c r="D1828" s="14" t="s">
        <v>84</v>
      </c>
      <c r="E1828" s="14">
        <v>21002</v>
      </c>
      <c r="F1828" s="14"/>
    </row>
    <row r="1829" spans="1:6" x14ac:dyDescent="0.25">
      <c r="A1829" s="14" t="s">
        <v>9</v>
      </c>
      <c r="B1829" s="14" t="s">
        <v>10</v>
      </c>
      <c r="C1829" s="14" t="s">
        <v>85</v>
      </c>
      <c r="D1829" s="14" t="s">
        <v>86</v>
      </c>
      <c r="E1829" s="14">
        <v>96387</v>
      </c>
      <c r="F1829" s="14"/>
    </row>
    <row r="1830" spans="1:6" x14ac:dyDescent="0.25">
      <c r="A1830" s="14" t="s">
        <v>9</v>
      </c>
      <c r="B1830" s="14" t="s">
        <v>10</v>
      </c>
      <c r="C1830" s="14" t="s">
        <v>87</v>
      </c>
      <c r="D1830" s="14" t="s">
        <v>88</v>
      </c>
      <c r="E1830" s="14">
        <v>20031</v>
      </c>
      <c r="F1830" s="14"/>
    </row>
    <row r="1831" spans="1:6" x14ac:dyDescent="0.25">
      <c r="A1831" s="14" t="s">
        <v>9</v>
      </c>
      <c r="B1831" s="14" t="s">
        <v>10</v>
      </c>
      <c r="C1831" s="14" t="s">
        <v>89</v>
      </c>
      <c r="D1831" s="14" t="s">
        <v>90</v>
      </c>
      <c r="E1831" s="14">
        <v>1499</v>
      </c>
      <c r="F1831" s="14"/>
    </row>
    <row r="1832" spans="1:6" x14ac:dyDescent="0.25">
      <c r="A1832" s="14" t="s">
        <v>9</v>
      </c>
      <c r="B1832" s="14" t="s">
        <v>10</v>
      </c>
      <c r="C1832" s="14" t="s">
        <v>91</v>
      </c>
      <c r="D1832" s="14" t="s">
        <v>92</v>
      </c>
      <c r="E1832" s="14">
        <v>1169</v>
      </c>
      <c r="F1832" s="14"/>
    </row>
    <row r="1833" spans="1:6" x14ac:dyDescent="0.25">
      <c r="A1833" s="14" t="s">
        <v>9</v>
      </c>
      <c r="B1833" s="14" t="s">
        <v>10</v>
      </c>
      <c r="C1833" s="14" t="s">
        <v>93</v>
      </c>
      <c r="D1833" s="14" t="s">
        <v>94</v>
      </c>
      <c r="E1833" s="14">
        <v>7360</v>
      </c>
      <c r="F1833" s="14"/>
    </row>
    <row r="1834" spans="1:6" x14ac:dyDescent="0.25">
      <c r="A1834" s="14" t="s">
        <v>9</v>
      </c>
      <c r="B1834" s="14" t="s">
        <v>10</v>
      </c>
      <c r="C1834" s="14" t="s">
        <v>95</v>
      </c>
      <c r="D1834" s="14" t="s">
        <v>96</v>
      </c>
      <c r="E1834" s="14">
        <v>20081</v>
      </c>
      <c r="F1834" s="14"/>
    </row>
    <row r="1835" spans="1:6" x14ac:dyDescent="0.25">
      <c r="A1835" s="14" t="s">
        <v>9</v>
      </c>
      <c r="B1835" s="14" t="s">
        <v>10</v>
      </c>
      <c r="C1835" s="14" t="s">
        <v>97</v>
      </c>
      <c r="D1835" s="14" t="s">
        <v>98</v>
      </c>
      <c r="E1835" s="14">
        <v>3192</v>
      </c>
      <c r="F1835" s="14"/>
    </row>
    <row r="1836" spans="1:6" x14ac:dyDescent="0.25">
      <c r="A1836" s="14" t="s">
        <v>9</v>
      </c>
      <c r="B1836" s="14" t="s">
        <v>10</v>
      </c>
      <c r="C1836" s="14" t="s">
        <v>99</v>
      </c>
      <c r="D1836" s="14" t="s">
        <v>100</v>
      </c>
      <c r="E1836" s="14">
        <v>8940</v>
      </c>
      <c r="F1836" s="14"/>
    </row>
    <row r="1837" spans="1:6" x14ac:dyDescent="0.25">
      <c r="A1837" s="14" t="s">
        <v>9</v>
      </c>
      <c r="B1837" s="14" t="s">
        <v>10</v>
      </c>
      <c r="C1837" s="14" t="s">
        <v>101</v>
      </c>
      <c r="D1837" s="14" t="s">
        <v>102</v>
      </c>
      <c r="E1837" s="14">
        <v>4779</v>
      </c>
      <c r="F1837" s="14"/>
    </row>
    <row r="1838" spans="1:6" x14ac:dyDescent="0.25">
      <c r="A1838" s="14" t="s">
        <v>9</v>
      </c>
      <c r="B1838" s="14" t="s">
        <v>10</v>
      </c>
      <c r="C1838" s="14" t="s">
        <v>103</v>
      </c>
      <c r="D1838" s="14" t="s">
        <v>104</v>
      </c>
      <c r="E1838" s="14">
        <v>437</v>
      </c>
      <c r="F1838" s="14"/>
    </row>
    <row r="1839" spans="1:6" x14ac:dyDescent="0.25">
      <c r="A1839" s="14" t="s">
        <v>9</v>
      </c>
      <c r="B1839" s="14" t="s">
        <v>10</v>
      </c>
      <c r="C1839" s="14" t="s">
        <v>105</v>
      </c>
      <c r="D1839" s="14" t="s">
        <v>106</v>
      </c>
      <c r="E1839" s="14">
        <v>19656</v>
      </c>
      <c r="F1839" s="14"/>
    </row>
    <row r="1840" spans="1:6" x14ac:dyDescent="0.25">
      <c r="A1840" s="14" t="s">
        <v>9</v>
      </c>
      <c r="B1840" s="14" t="s">
        <v>10</v>
      </c>
      <c r="C1840" s="14" t="s">
        <v>107</v>
      </c>
      <c r="D1840" s="14" t="s">
        <v>108</v>
      </c>
      <c r="E1840" s="14">
        <v>5101</v>
      </c>
      <c r="F1840" s="14"/>
    </row>
    <row r="1841" spans="1:6" x14ac:dyDescent="0.25">
      <c r="A1841" s="14" t="s">
        <v>9</v>
      </c>
      <c r="B1841" s="14" t="s">
        <v>10</v>
      </c>
      <c r="C1841" s="14" t="s">
        <v>109</v>
      </c>
      <c r="D1841" s="14" t="s">
        <v>110</v>
      </c>
      <c r="E1841" s="14">
        <v>4142</v>
      </c>
      <c r="F1841" s="14"/>
    </row>
    <row r="1842" spans="1:6" x14ac:dyDescent="0.25">
      <c r="A1842" s="14" t="s">
        <v>9</v>
      </c>
      <c r="B1842" s="14" t="s">
        <v>10</v>
      </c>
      <c r="C1842" s="14" t="s">
        <v>111</v>
      </c>
      <c r="D1842" s="14" t="s">
        <v>112</v>
      </c>
      <c r="E1842" s="14">
        <v>33315</v>
      </c>
      <c r="F1842" s="14"/>
    </row>
    <row r="1843" spans="1:6" x14ac:dyDescent="0.25">
      <c r="A1843" s="14" t="s">
        <v>9</v>
      </c>
      <c r="B1843" s="14" t="s">
        <v>10</v>
      </c>
      <c r="C1843" s="14" t="s">
        <v>113</v>
      </c>
      <c r="D1843" s="14" t="s">
        <v>114</v>
      </c>
      <c r="E1843" s="14" t="s">
        <v>335</v>
      </c>
      <c r="F1843" s="14"/>
    </row>
    <row r="1844" spans="1:6" x14ac:dyDescent="0.25">
      <c r="A1844" s="14" t="s">
        <v>9</v>
      </c>
      <c r="B1844" s="14" t="s">
        <v>10</v>
      </c>
      <c r="C1844" s="14" t="s">
        <v>359</v>
      </c>
      <c r="D1844" s="14" t="s">
        <v>360</v>
      </c>
      <c r="E1844" s="14" t="s">
        <v>335</v>
      </c>
      <c r="F1844" s="14"/>
    </row>
    <row r="1845" spans="1:6" x14ac:dyDescent="0.25">
      <c r="A1845" s="14" t="s">
        <v>9</v>
      </c>
      <c r="B1845" s="14" t="s">
        <v>10</v>
      </c>
      <c r="C1845" s="14" t="s">
        <v>115</v>
      </c>
      <c r="D1845" s="14" t="s">
        <v>116</v>
      </c>
      <c r="E1845" s="14">
        <v>0</v>
      </c>
      <c r="F1845" s="14"/>
    </row>
    <row r="1846" spans="1:6" x14ac:dyDescent="0.25">
      <c r="A1846" s="14" t="s">
        <v>9</v>
      </c>
      <c r="B1846" s="14" t="s">
        <v>10</v>
      </c>
      <c r="C1846" s="14" t="s">
        <v>117</v>
      </c>
      <c r="D1846" s="14" t="s">
        <v>118</v>
      </c>
      <c r="E1846" s="14">
        <v>9611</v>
      </c>
      <c r="F1846" s="14"/>
    </row>
    <row r="1847" spans="1:6" x14ac:dyDescent="0.25">
      <c r="A1847" s="14" t="s">
        <v>9</v>
      </c>
      <c r="B1847" s="14" t="s">
        <v>10</v>
      </c>
      <c r="C1847" s="14" t="s">
        <v>119</v>
      </c>
      <c r="D1847" s="14" t="s">
        <v>120</v>
      </c>
      <c r="E1847" s="14">
        <v>1994</v>
      </c>
      <c r="F1847" s="14"/>
    </row>
    <row r="1848" spans="1:6" x14ac:dyDescent="0.25">
      <c r="A1848" s="14" t="s">
        <v>9</v>
      </c>
      <c r="B1848" s="14" t="s">
        <v>10</v>
      </c>
      <c r="C1848" s="14" t="s">
        <v>361</v>
      </c>
      <c r="D1848" s="14" t="s">
        <v>362</v>
      </c>
      <c r="E1848" s="14" t="s">
        <v>335</v>
      </c>
      <c r="F1848" s="14"/>
    </row>
    <row r="1849" spans="1:6" x14ac:dyDescent="0.25">
      <c r="A1849" s="14" t="s">
        <v>9</v>
      </c>
      <c r="B1849" s="14" t="s">
        <v>10</v>
      </c>
      <c r="C1849" s="14" t="s">
        <v>121</v>
      </c>
      <c r="D1849" s="14" t="s">
        <v>122</v>
      </c>
      <c r="E1849" s="14">
        <v>0</v>
      </c>
      <c r="F1849" s="14"/>
    </row>
    <row r="1850" spans="1:6" x14ac:dyDescent="0.25">
      <c r="A1850" s="14" t="s">
        <v>9</v>
      </c>
      <c r="B1850" s="14" t="s">
        <v>10</v>
      </c>
      <c r="C1850" s="14" t="s">
        <v>123</v>
      </c>
      <c r="D1850" s="14" t="s">
        <v>124</v>
      </c>
      <c r="E1850" s="14">
        <v>411</v>
      </c>
      <c r="F1850" s="14"/>
    </row>
    <row r="1851" spans="1:6" x14ac:dyDescent="0.25">
      <c r="A1851" s="14" t="s">
        <v>9</v>
      </c>
      <c r="B1851" s="14" t="s">
        <v>10</v>
      </c>
      <c r="C1851" s="14" t="s">
        <v>125</v>
      </c>
      <c r="D1851" s="14" t="s">
        <v>126</v>
      </c>
      <c r="E1851" s="14">
        <v>1788</v>
      </c>
      <c r="F1851" s="14"/>
    </row>
    <row r="1852" spans="1:6" x14ac:dyDescent="0.25">
      <c r="A1852" s="14" t="s">
        <v>9</v>
      </c>
      <c r="B1852" s="14" t="s">
        <v>10</v>
      </c>
      <c r="C1852" s="14" t="s">
        <v>127</v>
      </c>
      <c r="D1852" s="14" t="s">
        <v>128</v>
      </c>
      <c r="E1852" s="14">
        <v>0</v>
      </c>
      <c r="F1852" s="14"/>
    </row>
    <row r="1853" spans="1:6" x14ac:dyDescent="0.25">
      <c r="A1853" s="14" t="s">
        <v>9</v>
      </c>
      <c r="B1853" s="14" t="s">
        <v>10</v>
      </c>
      <c r="C1853" s="14" t="s">
        <v>129</v>
      </c>
      <c r="D1853" s="14" t="s">
        <v>130</v>
      </c>
      <c r="E1853" s="14">
        <v>8427</v>
      </c>
      <c r="F1853" s="14"/>
    </row>
    <row r="1854" spans="1:6" x14ac:dyDescent="0.25">
      <c r="A1854" s="14" t="s">
        <v>9</v>
      </c>
      <c r="B1854" s="14" t="s">
        <v>10</v>
      </c>
      <c r="C1854" s="14" t="s">
        <v>363</v>
      </c>
      <c r="D1854" s="14" t="s">
        <v>364</v>
      </c>
      <c r="E1854" s="14">
        <v>2008</v>
      </c>
      <c r="F1854" s="14"/>
    </row>
    <row r="1855" spans="1:6" x14ac:dyDescent="0.25">
      <c r="A1855" s="14" t="s">
        <v>9</v>
      </c>
      <c r="B1855" s="14" t="s">
        <v>10</v>
      </c>
      <c r="C1855" s="14" t="s">
        <v>365</v>
      </c>
      <c r="D1855" s="14" t="s">
        <v>366</v>
      </c>
      <c r="E1855" s="14" t="s">
        <v>335</v>
      </c>
      <c r="F1855" s="14"/>
    </row>
    <row r="1856" spans="1:6" x14ac:dyDescent="0.25">
      <c r="A1856" s="14" t="s">
        <v>9</v>
      </c>
      <c r="B1856" s="14" t="s">
        <v>10</v>
      </c>
      <c r="C1856" s="14" t="s">
        <v>131</v>
      </c>
      <c r="D1856" s="14" t="s">
        <v>132</v>
      </c>
      <c r="E1856" s="14">
        <v>1809</v>
      </c>
      <c r="F1856" s="14"/>
    </row>
    <row r="1857" spans="1:6" x14ac:dyDescent="0.25">
      <c r="A1857" s="14" t="s">
        <v>9</v>
      </c>
      <c r="B1857" s="14" t="s">
        <v>10</v>
      </c>
      <c r="C1857" s="14" t="s">
        <v>367</v>
      </c>
      <c r="D1857" s="14" t="s">
        <v>368</v>
      </c>
      <c r="E1857" s="14" t="s">
        <v>369</v>
      </c>
      <c r="F1857" s="14"/>
    </row>
    <row r="1858" spans="1:6" x14ac:dyDescent="0.25">
      <c r="A1858" s="14" t="s">
        <v>9</v>
      </c>
      <c r="B1858" s="14" t="s">
        <v>10</v>
      </c>
      <c r="C1858" s="14" t="s">
        <v>133</v>
      </c>
      <c r="D1858" s="14" t="s">
        <v>134</v>
      </c>
      <c r="E1858" s="14">
        <v>2957</v>
      </c>
      <c r="F1858" s="14"/>
    </row>
    <row r="1859" spans="1:6" x14ac:dyDescent="0.25">
      <c r="A1859" s="14" t="s">
        <v>9</v>
      </c>
      <c r="B1859" s="14" t="s">
        <v>10</v>
      </c>
      <c r="C1859" s="14" t="s">
        <v>135</v>
      </c>
      <c r="D1859" s="14" t="s">
        <v>136</v>
      </c>
      <c r="E1859" s="14">
        <v>0</v>
      </c>
      <c r="F1859" s="14"/>
    </row>
    <row r="1860" spans="1:6" x14ac:dyDescent="0.25">
      <c r="A1860" s="14" t="s">
        <v>9</v>
      </c>
      <c r="B1860" s="14" t="s">
        <v>10</v>
      </c>
      <c r="C1860" s="14" t="s">
        <v>370</v>
      </c>
      <c r="D1860" s="14" t="s">
        <v>371</v>
      </c>
      <c r="E1860" s="14" t="s">
        <v>335</v>
      </c>
      <c r="F1860" s="14"/>
    </row>
    <row r="1861" spans="1:6" x14ac:dyDescent="0.25">
      <c r="A1861" s="14" t="s">
        <v>9</v>
      </c>
      <c r="B1861" s="14" t="s">
        <v>10</v>
      </c>
      <c r="C1861" s="14" t="s">
        <v>137</v>
      </c>
      <c r="D1861" s="14" t="s">
        <v>138</v>
      </c>
      <c r="E1861" s="14">
        <v>16189</v>
      </c>
      <c r="F1861" s="14"/>
    </row>
    <row r="1862" spans="1:6" x14ac:dyDescent="0.25">
      <c r="A1862" s="14" t="s">
        <v>9</v>
      </c>
      <c r="B1862" s="14" t="s">
        <v>10</v>
      </c>
      <c r="C1862" s="14" t="s">
        <v>139</v>
      </c>
      <c r="D1862" s="14" t="s">
        <v>140</v>
      </c>
      <c r="E1862" s="14">
        <v>0</v>
      </c>
      <c r="F1862" s="14"/>
    </row>
    <row r="1863" spans="1:6" x14ac:dyDescent="0.25">
      <c r="A1863" s="14" t="s">
        <v>9</v>
      </c>
      <c r="B1863" s="14" t="s">
        <v>10</v>
      </c>
      <c r="C1863" s="14" t="s">
        <v>141</v>
      </c>
      <c r="D1863" s="14" t="s">
        <v>142</v>
      </c>
      <c r="E1863" s="14">
        <v>13720</v>
      </c>
      <c r="F1863" s="14"/>
    </row>
    <row r="1864" spans="1:6" x14ac:dyDescent="0.25">
      <c r="A1864" s="14" t="s">
        <v>9</v>
      </c>
      <c r="B1864" s="14" t="s">
        <v>10</v>
      </c>
      <c r="C1864" s="14" t="s">
        <v>143</v>
      </c>
      <c r="D1864" s="14" t="s">
        <v>144</v>
      </c>
      <c r="E1864" s="14">
        <v>0</v>
      </c>
      <c r="F1864" s="14"/>
    </row>
    <row r="1865" spans="1:6" x14ac:dyDescent="0.25">
      <c r="A1865" s="14" t="s">
        <v>9</v>
      </c>
      <c r="B1865" s="14" t="s">
        <v>10</v>
      </c>
      <c r="C1865" s="14" t="s">
        <v>145</v>
      </c>
      <c r="D1865" s="14" t="s">
        <v>146</v>
      </c>
      <c r="E1865" s="14">
        <v>2469</v>
      </c>
      <c r="F1865" s="14"/>
    </row>
    <row r="1866" spans="1:6" x14ac:dyDescent="0.25">
      <c r="A1866" s="14" t="s">
        <v>9</v>
      </c>
      <c r="B1866" s="14" t="s">
        <v>10</v>
      </c>
      <c r="C1866" s="14" t="s">
        <v>147</v>
      </c>
      <c r="D1866" s="14" t="s">
        <v>148</v>
      </c>
      <c r="E1866" s="14">
        <v>0</v>
      </c>
      <c r="F1866" s="14"/>
    </row>
    <row r="1867" spans="1:6" x14ac:dyDescent="0.25">
      <c r="A1867" s="14" t="s">
        <v>9</v>
      </c>
      <c r="B1867" s="14" t="s">
        <v>10</v>
      </c>
      <c r="C1867" s="14" t="s">
        <v>149</v>
      </c>
      <c r="D1867" s="14" t="s">
        <v>150</v>
      </c>
      <c r="E1867" s="14">
        <v>7293</v>
      </c>
      <c r="F1867" s="14"/>
    </row>
    <row r="1868" spans="1:6" x14ac:dyDescent="0.25">
      <c r="A1868" s="14" t="s">
        <v>9</v>
      </c>
      <c r="B1868" s="14" t="s">
        <v>10</v>
      </c>
      <c r="C1868" s="14" t="s">
        <v>151</v>
      </c>
      <c r="D1868" s="14" t="s">
        <v>152</v>
      </c>
      <c r="E1868" s="14">
        <v>5663</v>
      </c>
      <c r="F1868" s="14"/>
    </row>
    <row r="1869" spans="1:6" x14ac:dyDescent="0.25">
      <c r="A1869" s="14" t="s">
        <v>9</v>
      </c>
      <c r="B1869" s="14" t="s">
        <v>10</v>
      </c>
      <c r="C1869" s="14" t="s">
        <v>153</v>
      </c>
      <c r="D1869" s="14" t="s">
        <v>154</v>
      </c>
      <c r="E1869" s="14">
        <v>1630</v>
      </c>
      <c r="F1869" s="14"/>
    </row>
    <row r="1870" spans="1:6" x14ac:dyDescent="0.25">
      <c r="A1870" s="14" t="s">
        <v>9</v>
      </c>
      <c r="B1870" s="14" t="s">
        <v>10</v>
      </c>
      <c r="C1870" s="14" t="s">
        <v>155</v>
      </c>
      <c r="D1870" s="14" t="s">
        <v>156</v>
      </c>
      <c r="E1870" s="14">
        <v>0</v>
      </c>
      <c r="F1870" s="14"/>
    </row>
    <row r="1871" spans="1:6" x14ac:dyDescent="0.25">
      <c r="A1871" s="14" t="s">
        <v>9</v>
      </c>
      <c r="B1871" s="14" t="s">
        <v>10</v>
      </c>
      <c r="C1871" s="14" t="s">
        <v>157</v>
      </c>
      <c r="D1871" s="14" t="s">
        <v>158</v>
      </c>
      <c r="E1871" s="14">
        <v>12731</v>
      </c>
      <c r="F1871" s="14"/>
    </row>
    <row r="1872" spans="1:6" x14ac:dyDescent="0.25">
      <c r="A1872" s="14" t="s">
        <v>9</v>
      </c>
      <c r="B1872" s="14" t="s">
        <v>10</v>
      </c>
      <c r="C1872" s="14" t="s">
        <v>159</v>
      </c>
      <c r="D1872" s="14" t="s">
        <v>160</v>
      </c>
      <c r="E1872" s="14">
        <v>1549</v>
      </c>
      <c r="F1872" s="14"/>
    </row>
    <row r="1873" spans="1:6" x14ac:dyDescent="0.25">
      <c r="A1873" s="14" t="s">
        <v>9</v>
      </c>
      <c r="B1873" s="14" t="s">
        <v>10</v>
      </c>
      <c r="C1873" s="14" t="s">
        <v>161</v>
      </c>
      <c r="D1873" s="14" t="s">
        <v>162</v>
      </c>
      <c r="E1873" s="14">
        <v>9566</v>
      </c>
      <c r="F1873" s="14"/>
    </row>
    <row r="1874" spans="1:6" x14ac:dyDescent="0.25">
      <c r="A1874" s="14" t="s">
        <v>9</v>
      </c>
      <c r="B1874" s="14" t="s">
        <v>10</v>
      </c>
      <c r="C1874" s="14" t="s">
        <v>163</v>
      </c>
      <c r="D1874" s="14" t="s">
        <v>164</v>
      </c>
      <c r="E1874" s="14">
        <v>7149</v>
      </c>
      <c r="F1874" s="14"/>
    </row>
    <row r="1875" spans="1:6" x14ac:dyDescent="0.25">
      <c r="A1875" s="14" t="s">
        <v>9</v>
      </c>
      <c r="B1875" s="14" t="s">
        <v>10</v>
      </c>
      <c r="C1875" s="14" t="s">
        <v>165</v>
      </c>
      <c r="D1875" s="14" t="s">
        <v>166</v>
      </c>
      <c r="E1875" s="14">
        <v>2417</v>
      </c>
      <c r="F1875" s="14"/>
    </row>
    <row r="1876" spans="1:6" x14ac:dyDescent="0.25">
      <c r="A1876" s="14" t="s">
        <v>9</v>
      </c>
      <c r="B1876" s="14" t="s">
        <v>10</v>
      </c>
      <c r="C1876" s="14" t="s">
        <v>167</v>
      </c>
      <c r="D1876" s="14" t="s">
        <v>168</v>
      </c>
      <c r="E1876" s="14">
        <v>8322</v>
      </c>
      <c r="F1876" s="14"/>
    </row>
    <row r="1877" spans="1:6" x14ac:dyDescent="0.25">
      <c r="A1877" s="14" t="s">
        <v>9</v>
      </c>
      <c r="B1877" s="14" t="s">
        <v>10</v>
      </c>
      <c r="C1877" s="14" t="s">
        <v>169</v>
      </c>
      <c r="D1877" s="14" t="s">
        <v>170</v>
      </c>
      <c r="E1877" s="14">
        <v>112308</v>
      </c>
      <c r="F1877" s="14"/>
    </row>
    <row r="1878" spans="1:6" x14ac:dyDescent="0.25">
      <c r="A1878" s="14" t="s">
        <v>9</v>
      </c>
      <c r="B1878" s="14" t="s">
        <v>10</v>
      </c>
      <c r="C1878" s="14" t="s">
        <v>171</v>
      </c>
      <c r="D1878" s="14" t="s">
        <v>172</v>
      </c>
      <c r="E1878" s="14">
        <v>37753</v>
      </c>
      <c r="F1878" s="14"/>
    </row>
    <row r="1879" spans="1:6" x14ac:dyDescent="0.25">
      <c r="A1879" s="14" t="s">
        <v>9</v>
      </c>
      <c r="B1879" s="14" t="s">
        <v>10</v>
      </c>
      <c r="C1879" s="14" t="s">
        <v>372</v>
      </c>
      <c r="D1879" s="14" t="s">
        <v>373</v>
      </c>
      <c r="E1879" s="14" t="s">
        <v>335</v>
      </c>
      <c r="F1879" s="14"/>
    </row>
    <row r="1880" spans="1:6" x14ac:dyDescent="0.25">
      <c r="A1880" s="14" t="s">
        <v>9</v>
      </c>
      <c r="B1880" s="14" t="s">
        <v>10</v>
      </c>
      <c r="C1880" s="14" t="s">
        <v>374</v>
      </c>
      <c r="D1880" s="14" t="s">
        <v>375</v>
      </c>
      <c r="E1880" s="14" t="s">
        <v>335</v>
      </c>
      <c r="F1880" s="14"/>
    </row>
    <row r="1881" spans="1:6" x14ac:dyDescent="0.25">
      <c r="A1881" s="14" t="s">
        <v>9</v>
      </c>
      <c r="B1881" s="14" t="s">
        <v>10</v>
      </c>
      <c r="C1881" s="14" t="s">
        <v>173</v>
      </c>
      <c r="D1881" s="14" t="s">
        <v>174</v>
      </c>
      <c r="E1881" s="14">
        <v>30572</v>
      </c>
      <c r="F1881" s="14"/>
    </row>
    <row r="1882" spans="1:6" x14ac:dyDescent="0.25">
      <c r="A1882" s="14" t="s">
        <v>9</v>
      </c>
      <c r="B1882" s="14" t="s">
        <v>10</v>
      </c>
      <c r="C1882" s="14" t="s">
        <v>175</v>
      </c>
      <c r="D1882" s="14" t="s">
        <v>176</v>
      </c>
      <c r="E1882" s="14">
        <v>699</v>
      </c>
      <c r="F1882" s="14"/>
    </row>
    <row r="1883" spans="1:6" x14ac:dyDescent="0.25">
      <c r="A1883" s="14" t="s">
        <v>9</v>
      </c>
      <c r="B1883" s="14" t="s">
        <v>10</v>
      </c>
      <c r="C1883" s="14" t="s">
        <v>376</v>
      </c>
      <c r="D1883" s="14" t="s">
        <v>377</v>
      </c>
      <c r="E1883" s="14" t="s">
        <v>335</v>
      </c>
      <c r="F1883" s="14"/>
    </row>
    <row r="1884" spans="1:6" x14ac:dyDescent="0.25">
      <c r="A1884" s="14" t="s">
        <v>9</v>
      </c>
      <c r="B1884" s="14" t="s">
        <v>10</v>
      </c>
      <c r="C1884" s="14" t="s">
        <v>378</v>
      </c>
      <c r="D1884" s="14" t="s">
        <v>379</v>
      </c>
      <c r="E1884" s="14" t="s">
        <v>335</v>
      </c>
      <c r="F1884" s="14"/>
    </row>
    <row r="1885" spans="1:6" x14ac:dyDescent="0.25">
      <c r="A1885" s="14" t="s">
        <v>9</v>
      </c>
      <c r="B1885" s="14" t="s">
        <v>10</v>
      </c>
      <c r="C1885" s="14" t="s">
        <v>177</v>
      </c>
      <c r="D1885" s="14" t="s">
        <v>178</v>
      </c>
      <c r="E1885" s="14">
        <v>337</v>
      </c>
      <c r="F1885" s="14"/>
    </row>
    <row r="1886" spans="1:6" x14ac:dyDescent="0.25">
      <c r="A1886" s="14" t="s">
        <v>9</v>
      </c>
      <c r="B1886" s="14" t="s">
        <v>10</v>
      </c>
      <c r="C1886" s="14" t="s">
        <v>179</v>
      </c>
      <c r="D1886" s="14" t="s">
        <v>180</v>
      </c>
      <c r="E1886" s="14">
        <v>49306</v>
      </c>
      <c r="F1886" s="14"/>
    </row>
    <row r="1887" spans="1:6" x14ac:dyDescent="0.25">
      <c r="A1887" s="14" t="s">
        <v>9</v>
      </c>
      <c r="B1887" s="14" t="s">
        <v>10</v>
      </c>
      <c r="C1887" s="14" t="s">
        <v>181</v>
      </c>
      <c r="D1887" s="14" t="s">
        <v>182</v>
      </c>
      <c r="E1887" s="14">
        <v>9967</v>
      </c>
      <c r="F1887" s="14"/>
    </row>
    <row r="1888" spans="1:6" x14ac:dyDescent="0.25">
      <c r="A1888" s="14" t="s">
        <v>9</v>
      </c>
      <c r="B1888" s="14" t="s">
        <v>10</v>
      </c>
      <c r="C1888" s="14" t="s">
        <v>183</v>
      </c>
      <c r="D1888" s="14" t="s">
        <v>184</v>
      </c>
      <c r="E1888" s="14">
        <v>39339</v>
      </c>
      <c r="F1888" s="14"/>
    </row>
    <row r="1889" spans="1:6" x14ac:dyDescent="0.25">
      <c r="A1889" s="14" t="s">
        <v>9</v>
      </c>
      <c r="B1889" s="14" t="s">
        <v>10</v>
      </c>
      <c r="C1889" s="14" t="s">
        <v>185</v>
      </c>
      <c r="D1889" s="14" t="s">
        <v>186</v>
      </c>
      <c r="E1889" s="14">
        <v>24938</v>
      </c>
      <c r="F1889" s="14"/>
    </row>
    <row r="1890" spans="1:6" x14ac:dyDescent="0.25">
      <c r="A1890" s="14" t="s">
        <v>9</v>
      </c>
      <c r="B1890" s="14" t="s">
        <v>10</v>
      </c>
      <c r="C1890" s="14" t="s">
        <v>187</v>
      </c>
      <c r="D1890" s="14" t="s">
        <v>188</v>
      </c>
      <c r="E1890" s="14">
        <v>5396</v>
      </c>
      <c r="F1890" s="14"/>
    </row>
    <row r="1891" spans="1:6" x14ac:dyDescent="0.25">
      <c r="A1891" s="14" t="s">
        <v>9</v>
      </c>
      <c r="B1891" s="14" t="s">
        <v>10</v>
      </c>
      <c r="C1891" s="14" t="s">
        <v>189</v>
      </c>
      <c r="D1891" s="14" t="s">
        <v>190</v>
      </c>
      <c r="E1891" s="14">
        <v>3748</v>
      </c>
      <c r="F1891" s="14"/>
    </row>
    <row r="1892" spans="1:6" x14ac:dyDescent="0.25">
      <c r="A1892" s="14" t="s">
        <v>9</v>
      </c>
      <c r="B1892" s="14" t="s">
        <v>10</v>
      </c>
      <c r="C1892" s="14" t="s">
        <v>191</v>
      </c>
      <c r="D1892" s="14" t="s">
        <v>192</v>
      </c>
      <c r="E1892" s="14">
        <v>15052</v>
      </c>
      <c r="F1892" s="14"/>
    </row>
    <row r="1893" spans="1:6" x14ac:dyDescent="0.25">
      <c r="A1893" s="14" t="s">
        <v>9</v>
      </c>
      <c r="B1893" s="14" t="s">
        <v>10</v>
      </c>
      <c r="C1893" s="14" t="s">
        <v>193</v>
      </c>
      <c r="D1893" s="14" t="s">
        <v>194</v>
      </c>
      <c r="E1893" s="14">
        <v>742</v>
      </c>
      <c r="F1893" s="14"/>
    </row>
    <row r="1894" spans="1:6" x14ac:dyDescent="0.25">
      <c r="A1894" s="14" t="s">
        <v>9</v>
      </c>
      <c r="B1894" s="14" t="s">
        <v>10</v>
      </c>
      <c r="C1894" s="14" t="s">
        <v>195</v>
      </c>
      <c r="D1894" s="14" t="s">
        <v>196</v>
      </c>
      <c r="E1894" s="14">
        <v>476482</v>
      </c>
      <c r="F1894" s="14"/>
    </row>
    <row r="1895" spans="1:6" x14ac:dyDescent="0.25">
      <c r="A1895" s="14" t="s">
        <v>9</v>
      </c>
      <c r="B1895" s="14" t="s">
        <v>10</v>
      </c>
      <c r="C1895" s="14" t="s">
        <v>197</v>
      </c>
      <c r="D1895" s="14" t="s">
        <v>198</v>
      </c>
      <c r="E1895" s="14">
        <v>207709</v>
      </c>
      <c r="F1895" s="14"/>
    </row>
    <row r="1896" spans="1:6" x14ac:dyDescent="0.25">
      <c r="A1896" s="14" t="s">
        <v>9</v>
      </c>
      <c r="B1896" s="14" t="s">
        <v>10</v>
      </c>
      <c r="C1896" s="14" t="s">
        <v>199</v>
      </c>
      <c r="D1896" s="14" t="s">
        <v>200</v>
      </c>
      <c r="E1896" s="14">
        <v>6334</v>
      </c>
      <c r="F1896" s="14"/>
    </row>
    <row r="1897" spans="1:6" x14ac:dyDescent="0.25">
      <c r="A1897" s="14" t="s">
        <v>9</v>
      </c>
      <c r="B1897" s="14" t="s">
        <v>10</v>
      </c>
      <c r="C1897" s="14" t="s">
        <v>201</v>
      </c>
      <c r="D1897" s="14" t="s">
        <v>202</v>
      </c>
      <c r="E1897" s="14">
        <v>262439</v>
      </c>
      <c r="F1897" s="14"/>
    </row>
    <row r="1898" spans="1:6" x14ac:dyDescent="0.25">
      <c r="A1898" s="14" t="s">
        <v>9</v>
      </c>
      <c r="B1898" s="14" t="s">
        <v>10</v>
      </c>
      <c r="C1898" s="14" t="s">
        <v>203</v>
      </c>
      <c r="D1898" s="14" t="s">
        <v>204</v>
      </c>
      <c r="E1898" s="14">
        <v>36166</v>
      </c>
      <c r="F1898" s="14"/>
    </row>
    <row r="1899" spans="1:6" x14ac:dyDescent="0.25">
      <c r="A1899" s="14" t="s">
        <v>9</v>
      </c>
      <c r="B1899" s="14" t="s">
        <v>10</v>
      </c>
      <c r="C1899" s="14" t="s">
        <v>205</v>
      </c>
      <c r="D1899" s="14" t="s">
        <v>206</v>
      </c>
      <c r="E1899" s="14">
        <v>226273</v>
      </c>
      <c r="F1899" s="14"/>
    </row>
    <row r="1900" spans="1:6" ht="15.75" x14ac:dyDescent="0.3">
      <c r="A1900" s="99" t="s">
        <v>207</v>
      </c>
      <c r="B1900" s="96"/>
      <c r="C1900" s="96"/>
      <c r="D1900" s="96"/>
      <c r="E1900" s="96"/>
      <c r="F1900" s="14"/>
    </row>
    <row r="1901" spans="1:6" x14ac:dyDescent="0.25">
      <c r="A1901" s="95" t="s">
        <v>208</v>
      </c>
      <c r="B1901" s="96"/>
      <c r="C1901" s="96"/>
      <c r="D1901" s="96"/>
      <c r="E1901" s="96"/>
      <c r="F1901" s="14"/>
    </row>
    <row r="1902" spans="1:6" x14ac:dyDescent="0.25">
      <c r="A1902" s="95" t="s">
        <v>209</v>
      </c>
      <c r="B1902" s="96"/>
      <c r="C1902" s="96"/>
      <c r="D1902" s="96"/>
      <c r="E1902" s="96"/>
      <c r="F1902" s="14"/>
    </row>
    <row r="1903" spans="1:6" x14ac:dyDescent="0.25">
      <c r="A1903" s="95" t="s">
        <v>210</v>
      </c>
      <c r="B1903" s="96"/>
      <c r="C1903" s="96"/>
      <c r="D1903" s="96"/>
      <c r="E1903" s="96"/>
      <c r="F1903" s="14"/>
    </row>
    <row r="1904" spans="1:6" x14ac:dyDescent="0.25">
      <c r="A1904" s="95" t="s">
        <v>211</v>
      </c>
      <c r="B1904" s="96"/>
      <c r="C1904" s="96"/>
      <c r="D1904" s="96"/>
      <c r="E1904" s="96"/>
      <c r="F1904" s="14"/>
    </row>
    <row r="1905" spans="1:6" x14ac:dyDescent="0.25">
      <c r="A1905" s="95" t="s">
        <v>212</v>
      </c>
      <c r="B1905" s="96"/>
      <c r="C1905" s="96"/>
      <c r="D1905" s="96"/>
      <c r="E1905" s="96"/>
      <c r="F1905" s="14"/>
    </row>
    <row r="1906" spans="1:6" x14ac:dyDescent="0.25">
      <c r="A1906" s="95" t="s">
        <v>213</v>
      </c>
      <c r="B1906" s="96"/>
      <c r="C1906" s="96"/>
      <c r="D1906" s="96"/>
      <c r="E1906" s="96"/>
      <c r="F1906" s="14"/>
    </row>
    <row r="1907" spans="1:6" x14ac:dyDescent="0.25">
      <c r="A1907" s="95" t="s">
        <v>214</v>
      </c>
      <c r="B1907" s="96"/>
      <c r="C1907" s="96"/>
      <c r="D1907" s="96"/>
      <c r="E1907" s="96"/>
      <c r="F1907" s="14"/>
    </row>
    <row r="1908" spans="1:6" x14ac:dyDescent="0.25">
      <c r="A1908" s="95" t="s">
        <v>215</v>
      </c>
      <c r="B1908" s="96"/>
      <c r="C1908" s="96"/>
      <c r="D1908" s="96"/>
      <c r="E1908" s="96"/>
      <c r="F1908" s="14"/>
    </row>
    <row r="1909" spans="1:6" x14ac:dyDescent="0.25">
      <c r="A1909" s="14"/>
      <c r="B1909" s="14"/>
      <c r="C1909" s="14"/>
      <c r="D1909" s="14"/>
      <c r="E1909" s="14"/>
      <c r="F1909" s="14"/>
    </row>
    <row r="1910" spans="1:6" x14ac:dyDescent="0.25">
      <c r="A1910" s="14"/>
      <c r="B1910" s="14"/>
      <c r="C1910" s="14"/>
      <c r="D1910" s="14"/>
      <c r="E1910" s="14"/>
      <c r="F1910" s="14"/>
    </row>
    <row r="1911" spans="1:6" ht="18" x14ac:dyDescent="0.25">
      <c r="A1911" s="97" t="s">
        <v>0</v>
      </c>
      <c r="B1911" s="96"/>
      <c r="C1911" s="96"/>
      <c r="D1911" s="96"/>
      <c r="E1911" s="96"/>
      <c r="F1911" s="14"/>
    </row>
    <row r="1912" spans="1:6" ht="16.5" x14ac:dyDescent="0.25">
      <c r="A1912" s="98" t="s">
        <v>1</v>
      </c>
      <c r="B1912" s="96"/>
      <c r="C1912" s="96"/>
      <c r="D1912" s="96"/>
      <c r="E1912" s="96"/>
      <c r="F1912" s="14"/>
    </row>
    <row r="1913" spans="1:6" x14ac:dyDescent="0.25">
      <c r="A1913" s="96" t="s">
        <v>2</v>
      </c>
      <c r="B1913" s="96"/>
      <c r="C1913" s="96"/>
      <c r="D1913" s="96"/>
      <c r="E1913" s="96"/>
      <c r="F1913" s="14"/>
    </row>
    <row r="1914" spans="1:6" x14ac:dyDescent="0.25">
      <c r="A1914" s="96" t="s">
        <v>3</v>
      </c>
      <c r="B1914" s="96"/>
      <c r="C1914" s="96"/>
      <c r="D1914" s="96"/>
      <c r="E1914" s="96"/>
      <c r="F1914" s="14"/>
    </row>
    <row r="1915" spans="1:6" x14ac:dyDescent="0.25">
      <c r="A1915" s="14"/>
      <c r="B1915" s="14"/>
      <c r="C1915" s="14"/>
      <c r="D1915" s="14"/>
      <c r="E1915" s="14"/>
      <c r="F1915" s="14"/>
    </row>
    <row r="1916" spans="1:6" x14ac:dyDescent="0.25">
      <c r="A1916" s="2" t="s">
        <v>4</v>
      </c>
      <c r="B1916" s="2" t="s">
        <v>5</v>
      </c>
      <c r="C1916" s="2" t="s">
        <v>6</v>
      </c>
      <c r="D1916" s="2" t="s">
        <v>7</v>
      </c>
      <c r="E1916" s="2" t="s">
        <v>205</v>
      </c>
      <c r="F1916" s="14"/>
    </row>
    <row r="1917" spans="1:6" x14ac:dyDescent="0.25">
      <c r="A1917" s="14" t="s">
        <v>9</v>
      </c>
      <c r="B1917" s="14" t="s">
        <v>10</v>
      </c>
      <c r="C1917" s="14" t="s">
        <v>1</v>
      </c>
      <c r="D1917" s="14" t="s">
        <v>11</v>
      </c>
      <c r="E1917" s="14" t="s">
        <v>1</v>
      </c>
      <c r="F1917" s="14"/>
    </row>
    <row r="1918" spans="1:6" x14ac:dyDescent="0.25">
      <c r="A1918" s="14" t="s">
        <v>9</v>
      </c>
      <c r="B1918" s="14" t="s">
        <v>10</v>
      </c>
      <c r="C1918" s="14" t="s">
        <v>12</v>
      </c>
      <c r="D1918" s="14" t="s">
        <v>13</v>
      </c>
      <c r="E1918" s="14">
        <v>1010349</v>
      </c>
      <c r="F1918" s="14"/>
    </row>
    <row r="1919" spans="1:6" x14ac:dyDescent="0.25">
      <c r="A1919" s="14" t="s">
        <v>9</v>
      </c>
      <c r="B1919" s="14" t="s">
        <v>10</v>
      </c>
      <c r="C1919" s="14" t="s">
        <v>14</v>
      </c>
      <c r="D1919" s="14" t="s">
        <v>15</v>
      </c>
      <c r="E1919" s="14">
        <v>754473</v>
      </c>
      <c r="F1919" s="14"/>
    </row>
    <row r="1920" spans="1:6" x14ac:dyDescent="0.25">
      <c r="A1920" s="14" t="s">
        <v>9</v>
      </c>
      <c r="B1920" s="14" t="s">
        <v>10</v>
      </c>
      <c r="C1920" s="14" t="s">
        <v>16</v>
      </c>
      <c r="D1920" s="14" t="s">
        <v>17</v>
      </c>
      <c r="E1920" s="14">
        <v>255876</v>
      </c>
      <c r="F1920" s="14"/>
    </row>
    <row r="1921" spans="1:6" x14ac:dyDescent="0.25">
      <c r="A1921" s="14" t="s">
        <v>9</v>
      </c>
      <c r="B1921" s="14" t="s">
        <v>10</v>
      </c>
      <c r="C1921" s="14" t="s">
        <v>18</v>
      </c>
      <c r="D1921" s="14" t="s">
        <v>19</v>
      </c>
      <c r="E1921" s="14">
        <v>193390</v>
      </c>
      <c r="F1921" s="14"/>
    </row>
    <row r="1922" spans="1:6" x14ac:dyDescent="0.25">
      <c r="A1922" s="14" t="s">
        <v>9</v>
      </c>
      <c r="B1922" s="14" t="s">
        <v>10</v>
      </c>
      <c r="C1922" s="14" t="s">
        <v>20</v>
      </c>
      <c r="D1922" s="14" t="s">
        <v>21</v>
      </c>
      <c r="E1922" s="14">
        <v>62486</v>
      </c>
      <c r="F1922" s="14"/>
    </row>
    <row r="1923" spans="1:6" x14ac:dyDescent="0.25">
      <c r="A1923" s="14" t="s">
        <v>9</v>
      </c>
      <c r="B1923" s="14" t="s">
        <v>10</v>
      </c>
      <c r="C1923" s="14" t="s">
        <v>22</v>
      </c>
      <c r="D1923" s="14" t="s">
        <v>23</v>
      </c>
      <c r="E1923" s="14">
        <v>44745</v>
      </c>
      <c r="F1923" s="14"/>
    </row>
    <row r="1924" spans="1:6" x14ac:dyDescent="0.25">
      <c r="A1924" s="14" t="s">
        <v>9</v>
      </c>
      <c r="B1924" s="14" t="s">
        <v>10</v>
      </c>
      <c r="C1924" s="14" t="s">
        <v>1</v>
      </c>
      <c r="D1924" s="14" t="s">
        <v>24</v>
      </c>
      <c r="E1924" s="14" t="s">
        <v>1</v>
      </c>
      <c r="F1924" s="14"/>
    </row>
    <row r="1925" spans="1:6" x14ac:dyDescent="0.25">
      <c r="A1925" s="14" t="s">
        <v>9</v>
      </c>
      <c r="B1925" s="14" t="s">
        <v>10</v>
      </c>
      <c r="C1925" s="14" t="s">
        <v>25</v>
      </c>
      <c r="D1925" s="14" t="s">
        <v>26</v>
      </c>
      <c r="E1925" s="14">
        <v>1285</v>
      </c>
      <c r="F1925" s="14"/>
    </row>
    <row r="1926" spans="1:6" x14ac:dyDescent="0.25">
      <c r="A1926" s="14" t="s">
        <v>9</v>
      </c>
      <c r="B1926" s="14" t="s">
        <v>10</v>
      </c>
      <c r="C1926" s="14" t="s">
        <v>27</v>
      </c>
      <c r="D1926" s="14" t="s">
        <v>28</v>
      </c>
      <c r="E1926" s="14">
        <v>1009064</v>
      </c>
      <c r="F1926" s="14"/>
    </row>
    <row r="1927" spans="1:6" x14ac:dyDescent="0.25">
      <c r="A1927" s="14" t="s">
        <v>9</v>
      </c>
      <c r="B1927" s="14" t="s">
        <v>10</v>
      </c>
      <c r="C1927" s="14" t="s">
        <v>29</v>
      </c>
      <c r="D1927" s="14" t="s">
        <v>30</v>
      </c>
      <c r="E1927" s="14">
        <v>520752</v>
      </c>
      <c r="F1927" s="14"/>
    </row>
    <row r="1928" spans="1:6" x14ac:dyDescent="0.25">
      <c r="A1928" s="14" t="s">
        <v>9</v>
      </c>
      <c r="B1928" s="14" t="s">
        <v>10</v>
      </c>
      <c r="C1928" s="14" t="s">
        <v>31</v>
      </c>
      <c r="D1928" s="14" t="s">
        <v>334</v>
      </c>
      <c r="E1928" s="14" t="s">
        <v>335</v>
      </c>
      <c r="F1928" s="14"/>
    </row>
    <row r="1929" spans="1:6" x14ac:dyDescent="0.25">
      <c r="A1929" s="14" t="s">
        <v>9</v>
      </c>
      <c r="B1929" s="14" t="s">
        <v>10</v>
      </c>
      <c r="C1929" s="14" t="s">
        <v>32</v>
      </c>
      <c r="D1929" s="14" t="s">
        <v>33</v>
      </c>
      <c r="E1929" s="14">
        <v>0</v>
      </c>
      <c r="F1929" s="14"/>
    </row>
    <row r="1930" spans="1:6" x14ac:dyDescent="0.25">
      <c r="A1930" s="14" t="s">
        <v>9</v>
      </c>
      <c r="B1930" s="14" t="s">
        <v>10</v>
      </c>
      <c r="C1930" s="14" t="s">
        <v>34</v>
      </c>
      <c r="D1930" s="14" t="s">
        <v>35</v>
      </c>
      <c r="E1930" s="14">
        <v>0</v>
      </c>
      <c r="F1930" s="14"/>
    </row>
    <row r="1931" spans="1:6" x14ac:dyDescent="0.25">
      <c r="A1931" s="14" t="s">
        <v>9</v>
      </c>
      <c r="B1931" s="14" t="s">
        <v>10</v>
      </c>
      <c r="C1931" s="14" t="s">
        <v>336</v>
      </c>
      <c r="D1931" s="14" t="s">
        <v>337</v>
      </c>
      <c r="E1931" s="14" t="s">
        <v>335</v>
      </c>
      <c r="F1931" s="14"/>
    </row>
    <row r="1932" spans="1:6" x14ac:dyDescent="0.25">
      <c r="A1932" s="14" t="s">
        <v>9</v>
      </c>
      <c r="B1932" s="14" t="s">
        <v>10</v>
      </c>
      <c r="C1932" s="14" t="s">
        <v>36</v>
      </c>
      <c r="D1932" s="14" t="s">
        <v>338</v>
      </c>
      <c r="E1932" s="14" t="s">
        <v>335</v>
      </c>
      <c r="F1932" s="14"/>
    </row>
    <row r="1933" spans="1:6" x14ac:dyDescent="0.25">
      <c r="A1933" s="14" t="s">
        <v>9</v>
      </c>
      <c r="B1933" s="14" t="s">
        <v>10</v>
      </c>
      <c r="C1933" s="14" t="s">
        <v>37</v>
      </c>
      <c r="D1933" s="14" t="s">
        <v>339</v>
      </c>
      <c r="E1933" s="14" t="s">
        <v>335</v>
      </c>
      <c r="F1933" s="14"/>
    </row>
    <row r="1934" spans="1:6" x14ac:dyDescent="0.25">
      <c r="A1934" s="14" t="s">
        <v>9</v>
      </c>
      <c r="B1934" s="14" t="s">
        <v>10</v>
      </c>
      <c r="C1934" s="14" t="s">
        <v>38</v>
      </c>
      <c r="D1934" s="14" t="s">
        <v>340</v>
      </c>
      <c r="E1934" s="14" t="s">
        <v>335</v>
      </c>
      <c r="F1934" s="14"/>
    </row>
    <row r="1935" spans="1:6" x14ac:dyDescent="0.25">
      <c r="A1935" s="14" t="s">
        <v>9</v>
      </c>
      <c r="B1935" s="14" t="s">
        <v>10</v>
      </c>
      <c r="C1935" s="14" t="s">
        <v>39</v>
      </c>
      <c r="D1935" s="14" t="s">
        <v>40</v>
      </c>
      <c r="E1935" s="14">
        <v>6226</v>
      </c>
      <c r="F1935" s="14"/>
    </row>
    <row r="1936" spans="1:6" x14ac:dyDescent="0.25">
      <c r="A1936" s="14" t="s">
        <v>9</v>
      </c>
      <c r="B1936" s="14" t="s">
        <v>10</v>
      </c>
      <c r="C1936" s="14" t="s">
        <v>41</v>
      </c>
      <c r="D1936" s="14" t="s">
        <v>42</v>
      </c>
      <c r="E1936" s="14">
        <v>16660</v>
      </c>
      <c r="F1936" s="14"/>
    </row>
    <row r="1937" spans="1:6" x14ac:dyDescent="0.25">
      <c r="A1937" s="14" t="s">
        <v>9</v>
      </c>
      <c r="B1937" s="14" t="s">
        <v>10</v>
      </c>
      <c r="C1937" s="14" t="s">
        <v>43</v>
      </c>
      <c r="D1937" s="14" t="s">
        <v>44</v>
      </c>
      <c r="E1937" s="14">
        <v>32179</v>
      </c>
      <c r="F1937" s="14"/>
    </row>
    <row r="1938" spans="1:6" x14ac:dyDescent="0.25">
      <c r="A1938" s="14" t="s">
        <v>9</v>
      </c>
      <c r="B1938" s="14" t="s">
        <v>10</v>
      </c>
      <c r="C1938" s="14" t="s">
        <v>45</v>
      </c>
      <c r="D1938" s="14" t="s">
        <v>46</v>
      </c>
      <c r="E1938" s="14">
        <v>10529</v>
      </c>
      <c r="F1938" s="14"/>
    </row>
    <row r="1939" spans="1:6" x14ac:dyDescent="0.25">
      <c r="A1939" s="14" t="s">
        <v>9</v>
      </c>
      <c r="B1939" s="14" t="s">
        <v>10</v>
      </c>
      <c r="C1939" s="14" t="s">
        <v>47</v>
      </c>
      <c r="D1939" s="14" t="s">
        <v>48</v>
      </c>
      <c r="E1939" s="14">
        <v>9448</v>
      </c>
      <c r="F1939" s="14"/>
    </row>
    <row r="1940" spans="1:6" x14ac:dyDescent="0.25">
      <c r="A1940" s="14" t="s">
        <v>9</v>
      </c>
      <c r="B1940" s="14" t="s">
        <v>10</v>
      </c>
      <c r="C1940" s="14" t="s">
        <v>49</v>
      </c>
      <c r="D1940" s="14" t="s">
        <v>50</v>
      </c>
      <c r="E1940" s="14">
        <v>12202</v>
      </c>
      <c r="F1940" s="14"/>
    </row>
    <row r="1941" spans="1:6" x14ac:dyDescent="0.25">
      <c r="A1941" s="14" t="s">
        <v>9</v>
      </c>
      <c r="B1941" s="14" t="s">
        <v>10</v>
      </c>
      <c r="C1941" s="14" t="s">
        <v>51</v>
      </c>
      <c r="D1941" s="14" t="s">
        <v>52</v>
      </c>
      <c r="E1941" s="14">
        <v>38600</v>
      </c>
      <c r="F1941" s="14"/>
    </row>
    <row r="1942" spans="1:6" x14ac:dyDescent="0.25">
      <c r="A1942" s="14" t="s">
        <v>9</v>
      </c>
      <c r="B1942" s="14" t="s">
        <v>10</v>
      </c>
      <c r="C1942" s="14" t="s">
        <v>53</v>
      </c>
      <c r="D1942" s="14" t="s">
        <v>54</v>
      </c>
      <c r="E1942" s="14">
        <v>6774</v>
      </c>
      <c r="F1942" s="14"/>
    </row>
    <row r="1943" spans="1:6" x14ac:dyDescent="0.25">
      <c r="A1943" s="14" t="s">
        <v>9</v>
      </c>
      <c r="B1943" s="14" t="s">
        <v>10</v>
      </c>
      <c r="C1943" s="14" t="s">
        <v>341</v>
      </c>
      <c r="D1943" s="14" t="s">
        <v>342</v>
      </c>
      <c r="E1943" s="14" t="s">
        <v>335</v>
      </c>
      <c r="F1943" s="14"/>
    </row>
    <row r="1944" spans="1:6" x14ac:dyDescent="0.25">
      <c r="A1944" s="14" t="s">
        <v>9</v>
      </c>
      <c r="B1944" s="14" t="s">
        <v>10</v>
      </c>
      <c r="C1944" s="14" t="s">
        <v>343</v>
      </c>
      <c r="D1944" s="14" t="s">
        <v>344</v>
      </c>
      <c r="E1944" s="14" t="s">
        <v>335</v>
      </c>
      <c r="F1944" s="14"/>
    </row>
    <row r="1945" spans="1:6" x14ac:dyDescent="0.25">
      <c r="A1945" s="14" t="s">
        <v>9</v>
      </c>
      <c r="B1945" s="14" t="s">
        <v>10</v>
      </c>
      <c r="C1945" s="14" t="s">
        <v>55</v>
      </c>
      <c r="D1945" s="14" t="s">
        <v>56</v>
      </c>
      <c r="E1945" s="14">
        <v>0</v>
      </c>
      <c r="F1945" s="14"/>
    </row>
    <row r="1946" spans="1:6" x14ac:dyDescent="0.25">
      <c r="A1946" s="14" t="s">
        <v>9</v>
      </c>
      <c r="B1946" s="14" t="s">
        <v>10</v>
      </c>
      <c r="C1946" s="14" t="s">
        <v>345</v>
      </c>
      <c r="D1946" s="14" t="s">
        <v>346</v>
      </c>
      <c r="E1946" s="14" t="s">
        <v>335</v>
      </c>
      <c r="F1946" s="14"/>
    </row>
    <row r="1947" spans="1:6" x14ac:dyDescent="0.25">
      <c r="A1947" s="14" t="s">
        <v>9</v>
      </c>
      <c r="B1947" s="14" t="s">
        <v>10</v>
      </c>
      <c r="C1947" s="14" t="s">
        <v>57</v>
      </c>
      <c r="D1947" s="14" t="s">
        <v>58</v>
      </c>
      <c r="E1947" s="14">
        <v>0</v>
      </c>
      <c r="F1947" s="14"/>
    </row>
    <row r="1948" spans="1:6" x14ac:dyDescent="0.25">
      <c r="A1948" s="14" t="s">
        <v>9</v>
      </c>
      <c r="B1948" s="14" t="s">
        <v>10</v>
      </c>
      <c r="C1948" s="14" t="s">
        <v>347</v>
      </c>
      <c r="D1948" s="14" t="s">
        <v>348</v>
      </c>
      <c r="E1948" s="14" t="s">
        <v>335</v>
      </c>
      <c r="F1948" s="14"/>
    </row>
    <row r="1949" spans="1:6" x14ac:dyDescent="0.25">
      <c r="A1949" s="14" t="s">
        <v>9</v>
      </c>
      <c r="B1949" s="14" t="s">
        <v>10</v>
      </c>
      <c r="C1949" s="14" t="s">
        <v>59</v>
      </c>
      <c r="D1949" s="14" t="s">
        <v>60</v>
      </c>
      <c r="E1949" s="14">
        <v>0</v>
      </c>
      <c r="F1949" s="14"/>
    </row>
    <row r="1950" spans="1:6" x14ac:dyDescent="0.25">
      <c r="A1950" s="14" t="s">
        <v>9</v>
      </c>
      <c r="B1950" s="14" t="s">
        <v>10</v>
      </c>
      <c r="C1950" s="14" t="s">
        <v>61</v>
      </c>
      <c r="D1950" s="14" t="s">
        <v>62</v>
      </c>
      <c r="E1950" s="14">
        <v>0</v>
      </c>
      <c r="F1950" s="14"/>
    </row>
    <row r="1951" spans="1:6" x14ac:dyDescent="0.25">
      <c r="A1951" s="14" t="s">
        <v>9</v>
      </c>
      <c r="B1951" s="14" t="s">
        <v>10</v>
      </c>
      <c r="C1951" s="14" t="s">
        <v>63</v>
      </c>
      <c r="D1951" s="14" t="s">
        <v>64</v>
      </c>
      <c r="E1951" s="14">
        <v>0</v>
      </c>
      <c r="F1951" s="14"/>
    </row>
    <row r="1952" spans="1:6" x14ac:dyDescent="0.25">
      <c r="A1952" s="14" t="s">
        <v>9</v>
      </c>
      <c r="B1952" s="14" t="s">
        <v>10</v>
      </c>
      <c r="C1952" s="14" t="s">
        <v>65</v>
      </c>
      <c r="D1952" s="14" t="s">
        <v>66</v>
      </c>
      <c r="E1952" s="14">
        <v>0</v>
      </c>
      <c r="F1952" s="14"/>
    </row>
    <row r="1953" spans="1:6" x14ac:dyDescent="0.25">
      <c r="A1953" s="14" t="s">
        <v>9</v>
      </c>
      <c r="B1953" s="14" t="s">
        <v>10</v>
      </c>
      <c r="C1953" s="14" t="s">
        <v>67</v>
      </c>
      <c r="D1953" s="14" t="s">
        <v>68</v>
      </c>
      <c r="E1953" s="14">
        <v>5740</v>
      </c>
      <c r="F1953" s="14"/>
    </row>
    <row r="1954" spans="1:6" x14ac:dyDescent="0.25">
      <c r="A1954" s="14" t="s">
        <v>9</v>
      </c>
      <c r="B1954" s="14" t="s">
        <v>10</v>
      </c>
      <c r="C1954" s="14" t="s">
        <v>69</v>
      </c>
      <c r="D1954" s="14" t="s">
        <v>70</v>
      </c>
      <c r="E1954" s="14">
        <v>31826</v>
      </c>
      <c r="F1954" s="14"/>
    </row>
    <row r="1955" spans="1:6" x14ac:dyDescent="0.25">
      <c r="A1955" s="14" t="s">
        <v>9</v>
      </c>
      <c r="B1955" s="14" t="s">
        <v>10</v>
      </c>
      <c r="C1955" s="14" t="s">
        <v>71</v>
      </c>
      <c r="D1955" s="14" t="s">
        <v>72</v>
      </c>
      <c r="E1955" s="14">
        <v>430</v>
      </c>
      <c r="F1955" s="14"/>
    </row>
    <row r="1956" spans="1:6" x14ac:dyDescent="0.25">
      <c r="A1956" s="14" t="s">
        <v>9</v>
      </c>
      <c r="B1956" s="14" t="s">
        <v>10</v>
      </c>
      <c r="C1956" s="14" t="s">
        <v>73</v>
      </c>
      <c r="D1956" s="14" t="s">
        <v>74</v>
      </c>
      <c r="E1956" s="14">
        <v>0</v>
      </c>
      <c r="F1956" s="14"/>
    </row>
    <row r="1957" spans="1:6" x14ac:dyDescent="0.25">
      <c r="A1957" s="14" t="s">
        <v>9</v>
      </c>
      <c r="B1957" s="14" t="s">
        <v>10</v>
      </c>
      <c r="C1957" s="14" t="s">
        <v>75</v>
      </c>
      <c r="D1957" s="14" t="s">
        <v>76</v>
      </c>
      <c r="E1957" s="14">
        <v>0</v>
      </c>
      <c r="F1957" s="14"/>
    </row>
    <row r="1958" spans="1:6" x14ac:dyDescent="0.25">
      <c r="A1958" s="14" t="s">
        <v>9</v>
      </c>
      <c r="B1958" s="14" t="s">
        <v>10</v>
      </c>
      <c r="C1958" s="14" t="s">
        <v>77</v>
      </c>
      <c r="D1958" s="14" t="s">
        <v>78</v>
      </c>
      <c r="E1958" s="14">
        <v>0</v>
      </c>
      <c r="F1958" s="14"/>
    </row>
    <row r="1959" spans="1:6" x14ac:dyDescent="0.25">
      <c r="A1959" s="14" t="s">
        <v>9</v>
      </c>
      <c r="B1959" s="14" t="s">
        <v>10</v>
      </c>
      <c r="C1959" s="14" t="s">
        <v>349</v>
      </c>
      <c r="D1959" s="14" t="s">
        <v>350</v>
      </c>
      <c r="E1959" s="14" t="s">
        <v>335</v>
      </c>
      <c r="F1959" s="14"/>
    </row>
    <row r="1960" spans="1:6" x14ac:dyDescent="0.25">
      <c r="A1960" s="14" t="s">
        <v>9</v>
      </c>
      <c r="B1960" s="14" t="s">
        <v>10</v>
      </c>
      <c r="C1960" s="14" t="s">
        <v>351</v>
      </c>
      <c r="D1960" s="14" t="s">
        <v>352</v>
      </c>
      <c r="E1960" s="14" t="s">
        <v>335</v>
      </c>
      <c r="F1960" s="14"/>
    </row>
    <row r="1961" spans="1:6" x14ac:dyDescent="0.25">
      <c r="A1961" s="14" t="s">
        <v>9</v>
      </c>
      <c r="B1961" s="14" t="s">
        <v>10</v>
      </c>
      <c r="C1961" s="14" t="s">
        <v>353</v>
      </c>
      <c r="D1961" s="14" t="s">
        <v>354</v>
      </c>
      <c r="E1961" s="14" t="s">
        <v>335</v>
      </c>
      <c r="F1961" s="14"/>
    </row>
    <row r="1962" spans="1:6" x14ac:dyDescent="0.25">
      <c r="A1962" s="14" t="s">
        <v>9</v>
      </c>
      <c r="B1962" s="14" t="s">
        <v>10</v>
      </c>
      <c r="C1962" s="14" t="s">
        <v>355</v>
      </c>
      <c r="D1962" s="14" t="s">
        <v>356</v>
      </c>
      <c r="E1962" s="14" t="s">
        <v>335</v>
      </c>
      <c r="F1962" s="14"/>
    </row>
    <row r="1963" spans="1:6" x14ac:dyDescent="0.25">
      <c r="A1963" s="14" t="s">
        <v>9</v>
      </c>
      <c r="B1963" s="14" t="s">
        <v>10</v>
      </c>
      <c r="C1963" s="14" t="s">
        <v>357</v>
      </c>
      <c r="D1963" s="14" t="s">
        <v>358</v>
      </c>
      <c r="E1963" s="14" t="s">
        <v>335</v>
      </c>
      <c r="F1963" s="14"/>
    </row>
    <row r="1964" spans="1:6" x14ac:dyDescent="0.25">
      <c r="A1964" s="14" t="s">
        <v>9</v>
      </c>
      <c r="B1964" s="14" t="s">
        <v>10</v>
      </c>
      <c r="C1964" s="14" t="s">
        <v>79</v>
      </c>
      <c r="D1964" s="14" t="s">
        <v>80</v>
      </c>
      <c r="E1964" s="14">
        <v>0</v>
      </c>
      <c r="F1964" s="14"/>
    </row>
    <row r="1965" spans="1:6" x14ac:dyDescent="0.25">
      <c r="A1965" s="14" t="s">
        <v>9</v>
      </c>
      <c r="B1965" s="14" t="s">
        <v>10</v>
      </c>
      <c r="C1965" s="14" t="s">
        <v>81</v>
      </c>
      <c r="D1965" s="14" t="s">
        <v>82</v>
      </c>
      <c r="E1965" s="14" t="s">
        <v>335</v>
      </c>
      <c r="F1965" s="14"/>
    </row>
    <row r="1966" spans="1:6" x14ac:dyDescent="0.25">
      <c r="A1966" s="14" t="s">
        <v>9</v>
      </c>
      <c r="B1966" s="14" t="s">
        <v>10</v>
      </c>
      <c r="C1966" s="14" t="s">
        <v>83</v>
      </c>
      <c r="D1966" s="14" t="s">
        <v>84</v>
      </c>
      <c r="E1966" s="14">
        <v>23107</v>
      </c>
      <c r="F1966" s="14"/>
    </row>
    <row r="1967" spans="1:6" x14ac:dyDescent="0.25">
      <c r="A1967" s="14" t="s">
        <v>9</v>
      </c>
      <c r="B1967" s="14" t="s">
        <v>10</v>
      </c>
      <c r="C1967" s="14" t="s">
        <v>85</v>
      </c>
      <c r="D1967" s="14" t="s">
        <v>86</v>
      </c>
      <c r="E1967" s="14">
        <v>96620</v>
      </c>
      <c r="F1967" s="14"/>
    </row>
    <row r="1968" spans="1:6" x14ac:dyDescent="0.25">
      <c r="A1968" s="14" t="s">
        <v>9</v>
      </c>
      <c r="B1968" s="14" t="s">
        <v>10</v>
      </c>
      <c r="C1968" s="14" t="s">
        <v>87</v>
      </c>
      <c r="D1968" s="14" t="s">
        <v>88</v>
      </c>
      <c r="E1968" s="14">
        <v>19446</v>
      </c>
      <c r="F1968" s="14"/>
    </row>
    <row r="1969" spans="1:6" x14ac:dyDescent="0.25">
      <c r="A1969" s="14" t="s">
        <v>9</v>
      </c>
      <c r="B1969" s="14" t="s">
        <v>10</v>
      </c>
      <c r="C1969" s="14" t="s">
        <v>89</v>
      </c>
      <c r="D1969" s="14" t="s">
        <v>90</v>
      </c>
      <c r="E1969" s="14">
        <v>1554</v>
      </c>
      <c r="F1969" s="14"/>
    </row>
    <row r="1970" spans="1:6" x14ac:dyDescent="0.25">
      <c r="A1970" s="14" t="s">
        <v>9</v>
      </c>
      <c r="B1970" s="14" t="s">
        <v>10</v>
      </c>
      <c r="C1970" s="14" t="s">
        <v>91</v>
      </c>
      <c r="D1970" s="14" t="s">
        <v>92</v>
      </c>
      <c r="E1970" s="14">
        <v>1320</v>
      </c>
      <c r="F1970" s="14"/>
    </row>
    <row r="1971" spans="1:6" x14ac:dyDescent="0.25">
      <c r="A1971" s="14" t="s">
        <v>9</v>
      </c>
      <c r="B1971" s="14" t="s">
        <v>10</v>
      </c>
      <c r="C1971" s="14" t="s">
        <v>93</v>
      </c>
      <c r="D1971" s="14" t="s">
        <v>94</v>
      </c>
      <c r="E1971" s="14">
        <v>7766</v>
      </c>
      <c r="F1971" s="14"/>
    </row>
    <row r="1972" spans="1:6" x14ac:dyDescent="0.25">
      <c r="A1972" s="14" t="s">
        <v>9</v>
      </c>
      <c r="B1972" s="14" t="s">
        <v>10</v>
      </c>
      <c r="C1972" s="14" t="s">
        <v>95</v>
      </c>
      <c r="D1972" s="14" t="s">
        <v>96</v>
      </c>
      <c r="E1972" s="14">
        <v>19566</v>
      </c>
      <c r="F1972" s="14"/>
    </row>
    <row r="1973" spans="1:6" x14ac:dyDescent="0.25">
      <c r="A1973" s="14" t="s">
        <v>9</v>
      </c>
      <c r="B1973" s="14" t="s">
        <v>10</v>
      </c>
      <c r="C1973" s="14" t="s">
        <v>97</v>
      </c>
      <c r="D1973" s="14" t="s">
        <v>98</v>
      </c>
      <c r="E1973" s="14">
        <v>3435</v>
      </c>
      <c r="F1973" s="14"/>
    </row>
    <row r="1974" spans="1:6" x14ac:dyDescent="0.25">
      <c r="A1974" s="14" t="s">
        <v>9</v>
      </c>
      <c r="B1974" s="14" t="s">
        <v>10</v>
      </c>
      <c r="C1974" s="14" t="s">
        <v>99</v>
      </c>
      <c r="D1974" s="14" t="s">
        <v>100</v>
      </c>
      <c r="E1974" s="14">
        <v>8804</v>
      </c>
      <c r="F1974" s="14"/>
    </row>
    <row r="1975" spans="1:6" x14ac:dyDescent="0.25">
      <c r="A1975" s="14" t="s">
        <v>9</v>
      </c>
      <c r="B1975" s="14" t="s">
        <v>10</v>
      </c>
      <c r="C1975" s="14" t="s">
        <v>101</v>
      </c>
      <c r="D1975" s="14" t="s">
        <v>102</v>
      </c>
      <c r="E1975" s="14">
        <v>4908</v>
      </c>
      <c r="F1975" s="14"/>
    </row>
    <row r="1976" spans="1:6" x14ac:dyDescent="0.25">
      <c r="A1976" s="14" t="s">
        <v>9</v>
      </c>
      <c r="B1976" s="14" t="s">
        <v>10</v>
      </c>
      <c r="C1976" s="14" t="s">
        <v>103</v>
      </c>
      <c r="D1976" s="14" t="s">
        <v>104</v>
      </c>
      <c r="E1976" s="14">
        <v>477</v>
      </c>
      <c r="F1976" s="14"/>
    </row>
    <row r="1977" spans="1:6" x14ac:dyDescent="0.25">
      <c r="A1977" s="14" t="s">
        <v>9</v>
      </c>
      <c r="B1977" s="14" t="s">
        <v>10</v>
      </c>
      <c r="C1977" s="14" t="s">
        <v>105</v>
      </c>
      <c r="D1977" s="14" t="s">
        <v>106</v>
      </c>
      <c r="E1977" s="14">
        <v>20310</v>
      </c>
      <c r="F1977" s="14"/>
    </row>
    <row r="1978" spans="1:6" x14ac:dyDescent="0.25">
      <c r="A1978" s="14" t="s">
        <v>9</v>
      </c>
      <c r="B1978" s="14" t="s">
        <v>10</v>
      </c>
      <c r="C1978" s="14" t="s">
        <v>107</v>
      </c>
      <c r="D1978" s="14" t="s">
        <v>108</v>
      </c>
      <c r="E1978" s="14">
        <v>4970</v>
      </c>
      <c r="F1978" s="14"/>
    </row>
    <row r="1979" spans="1:6" x14ac:dyDescent="0.25">
      <c r="A1979" s="14" t="s">
        <v>9</v>
      </c>
      <c r="B1979" s="14" t="s">
        <v>10</v>
      </c>
      <c r="C1979" s="14" t="s">
        <v>109</v>
      </c>
      <c r="D1979" s="14" t="s">
        <v>110</v>
      </c>
      <c r="E1979" s="14">
        <v>4064</v>
      </c>
      <c r="F1979" s="14"/>
    </row>
    <row r="1980" spans="1:6" x14ac:dyDescent="0.25">
      <c r="A1980" s="14" t="s">
        <v>9</v>
      </c>
      <c r="B1980" s="14" t="s">
        <v>10</v>
      </c>
      <c r="C1980" s="14" t="s">
        <v>111</v>
      </c>
      <c r="D1980" s="14" t="s">
        <v>112</v>
      </c>
      <c r="E1980" s="14">
        <v>38689</v>
      </c>
      <c r="F1980" s="14"/>
    </row>
    <row r="1981" spans="1:6" x14ac:dyDescent="0.25">
      <c r="A1981" s="14" t="s">
        <v>9</v>
      </c>
      <c r="B1981" s="14" t="s">
        <v>10</v>
      </c>
      <c r="C1981" s="14" t="s">
        <v>113</v>
      </c>
      <c r="D1981" s="14" t="s">
        <v>114</v>
      </c>
      <c r="E1981" s="14" t="s">
        <v>335</v>
      </c>
      <c r="F1981" s="14"/>
    </row>
    <row r="1982" spans="1:6" x14ac:dyDescent="0.25">
      <c r="A1982" s="14" t="s">
        <v>9</v>
      </c>
      <c r="B1982" s="14" t="s">
        <v>10</v>
      </c>
      <c r="C1982" s="14" t="s">
        <v>359</v>
      </c>
      <c r="D1982" s="14" t="s">
        <v>360</v>
      </c>
      <c r="E1982" s="14" t="s">
        <v>335</v>
      </c>
      <c r="F1982" s="14"/>
    </row>
    <row r="1983" spans="1:6" x14ac:dyDescent="0.25">
      <c r="A1983" s="14" t="s">
        <v>9</v>
      </c>
      <c r="B1983" s="14" t="s">
        <v>10</v>
      </c>
      <c r="C1983" s="14" t="s">
        <v>115</v>
      </c>
      <c r="D1983" s="14" t="s">
        <v>116</v>
      </c>
      <c r="E1983" s="14">
        <v>0</v>
      </c>
      <c r="F1983" s="14"/>
    </row>
    <row r="1984" spans="1:6" x14ac:dyDescent="0.25">
      <c r="A1984" s="14" t="s">
        <v>9</v>
      </c>
      <c r="B1984" s="14" t="s">
        <v>10</v>
      </c>
      <c r="C1984" s="14" t="s">
        <v>117</v>
      </c>
      <c r="D1984" s="14" t="s">
        <v>118</v>
      </c>
      <c r="E1984" s="14">
        <v>9397</v>
      </c>
      <c r="F1984" s="14"/>
    </row>
    <row r="1985" spans="1:6" x14ac:dyDescent="0.25">
      <c r="A1985" s="14" t="s">
        <v>9</v>
      </c>
      <c r="B1985" s="14" t="s">
        <v>10</v>
      </c>
      <c r="C1985" s="14" t="s">
        <v>119</v>
      </c>
      <c r="D1985" s="14" t="s">
        <v>120</v>
      </c>
      <c r="E1985" s="14">
        <v>4936</v>
      </c>
      <c r="F1985" s="14"/>
    </row>
    <row r="1986" spans="1:6" x14ac:dyDescent="0.25">
      <c r="A1986" s="14" t="s">
        <v>9</v>
      </c>
      <c r="B1986" s="14" t="s">
        <v>10</v>
      </c>
      <c r="C1986" s="14" t="s">
        <v>361</v>
      </c>
      <c r="D1986" s="14" t="s">
        <v>362</v>
      </c>
      <c r="E1986" s="14" t="s">
        <v>335</v>
      </c>
      <c r="F1986" s="14"/>
    </row>
    <row r="1987" spans="1:6" x14ac:dyDescent="0.25">
      <c r="A1987" s="14" t="s">
        <v>9</v>
      </c>
      <c r="B1987" s="14" t="s">
        <v>10</v>
      </c>
      <c r="C1987" s="14" t="s">
        <v>121</v>
      </c>
      <c r="D1987" s="14" t="s">
        <v>122</v>
      </c>
      <c r="E1987" s="14">
        <v>0</v>
      </c>
      <c r="F1987" s="14"/>
    </row>
    <row r="1988" spans="1:6" x14ac:dyDescent="0.25">
      <c r="A1988" s="14" t="s">
        <v>9</v>
      </c>
      <c r="B1988" s="14" t="s">
        <v>10</v>
      </c>
      <c r="C1988" s="14" t="s">
        <v>123</v>
      </c>
      <c r="D1988" s="14" t="s">
        <v>124</v>
      </c>
      <c r="E1988" s="14">
        <v>391</v>
      </c>
      <c r="F1988" s="14"/>
    </row>
    <row r="1989" spans="1:6" x14ac:dyDescent="0.25">
      <c r="A1989" s="14" t="s">
        <v>9</v>
      </c>
      <c r="B1989" s="14" t="s">
        <v>10</v>
      </c>
      <c r="C1989" s="14" t="s">
        <v>125</v>
      </c>
      <c r="D1989" s="14" t="s">
        <v>126</v>
      </c>
      <c r="E1989" s="14" t="s">
        <v>335</v>
      </c>
      <c r="F1989" s="14"/>
    </row>
    <row r="1990" spans="1:6" x14ac:dyDescent="0.25">
      <c r="A1990" s="14" t="s">
        <v>9</v>
      </c>
      <c r="B1990" s="14" t="s">
        <v>10</v>
      </c>
      <c r="C1990" s="14" t="s">
        <v>127</v>
      </c>
      <c r="D1990" s="14" t="s">
        <v>128</v>
      </c>
      <c r="E1990" s="14">
        <v>0</v>
      </c>
      <c r="F1990" s="14"/>
    </row>
    <row r="1991" spans="1:6" x14ac:dyDescent="0.25">
      <c r="A1991" s="14" t="s">
        <v>9</v>
      </c>
      <c r="B1991" s="14" t="s">
        <v>10</v>
      </c>
      <c r="C1991" s="14" t="s">
        <v>129</v>
      </c>
      <c r="D1991" s="14" t="s">
        <v>130</v>
      </c>
      <c r="E1991" s="14">
        <v>9245</v>
      </c>
      <c r="F1991" s="14"/>
    </row>
    <row r="1992" spans="1:6" x14ac:dyDescent="0.25">
      <c r="A1992" s="14" t="s">
        <v>9</v>
      </c>
      <c r="B1992" s="14" t="s">
        <v>10</v>
      </c>
      <c r="C1992" s="14" t="s">
        <v>363</v>
      </c>
      <c r="D1992" s="14" t="s">
        <v>364</v>
      </c>
      <c r="E1992" s="14">
        <v>2356</v>
      </c>
      <c r="F1992" s="14"/>
    </row>
    <row r="1993" spans="1:6" x14ac:dyDescent="0.25">
      <c r="A1993" s="14" t="s">
        <v>9</v>
      </c>
      <c r="B1993" s="14" t="s">
        <v>10</v>
      </c>
      <c r="C1993" s="14" t="s">
        <v>365</v>
      </c>
      <c r="D1993" s="14" t="s">
        <v>366</v>
      </c>
      <c r="E1993" s="14" t="s">
        <v>335</v>
      </c>
      <c r="F1993" s="14"/>
    </row>
    <row r="1994" spans="1:6" x14ac:dyDescent="0.25">
      <c r="A1994" s="14" t="s">
        <v>9</v>
      </c>
      <c r="B1994" s="14" t="s">
        <v>10</v>
      </c>
      <c r="C1994" s="14" t="s">
        <v>131</v>
      </c>
      <c r="D1994" s="14" t="s">
        <v>132</v>
      </c>
      <c r="E1994" s="14" t="s">
        <v>335</v>
      </c>
      <c r="F1994" s="14"/>
    </row>
    <row r="1995" spans="1:6" x14ac:dyDescent="0.25">
      <c r="A1995" s="14" t="s">
        <v>9</v>
      </c>
      <c r="B1995" s="14" t="s">
        <v>10</v>
      </c>
      <c r="C1995" s="14" t="s">
        <v>367</v>
      </c>
      <c r="D1995" s="14" t="s">
        <v>368</v>
      </c>
      <c r="E1995" s="14" t="s">
        <v>369</v>
      </c>
      <c r="F1995" s="14"/>
    </row>
    <row r="1996" spans="1:6" x14ac:dyDescent="0.25">
      <c r="A1996" s="14" t="s">
        <v>9</v>
      </c>
      <c r="B1996" s="14" t="s">
        <v>10</v>
      </c>
      <c r="C1996" s="14" t="s">
        <v>133</v>
      </c>
      <c r="D1996" s="14" t="s">
        <v>134</v>
      </c>
      <c r="E1996" s="14">
        <v>3359</v>
      </c>
      <c r="F1996" s="14"/>
    </row>
    <row r="1997" spans="1:6" x14ac:dyDescent="0.25">
      <c r="A1997" s="14" t="s">
        <v>9</v>
      </c>
      <c r="B1997" s="14" t="s">
        <v>10</v>
      </c>
      <c r="C1997" s="14" t="s">
        <v>135</v>
      </c>
      <c r="D1997" s="14" t="s">
        <v>136</v>
      </c>
      <c r="E1997" s="14">
        <v>0</v>
      </c>
      <c r="F1997" s="14"/>
    </row>
    <row r="1998" spans="1:6" x14ac:dyDescent="0.25">
      <c r="A1998" s="14" t="s">
        <v>9</v>
      </c>
      <c r="B1998" s="14" t="s">
        <v>10</v>
      </c>
      <c r="C1998" s="14" t="s">
        <v>370</v>
      </c>
      <c r="D1998" s="14" t="s">
        <v>371</v>
      </c>
      <c r="E1998" s="14">
        <v>0</v>
      </c>
      <c r="F1998" s="14"/>
    </row>
    <row r="1999" spans="1:6" x14ac:dyDescent="0.25">
      <c r="A1999" s="14" t="s">
        <v>9</v>
      </c>
      <c r="B1999" s="14" t="s">
        <v>10</v>
      </c>
      <c r="C1999" s="14" t="s">
        <v>137</v>
      </c>
      <c r="D1999" s="14" t="s">
        <v>138</v>
      </c>
      <c r="E1999" s="14">
        <v>15842</v>
      </c>
      <c r="F1999" s="14"/>
    </row>
    <row r="2000" spans="1:6" x14ac:dyDescent="0.25">
      <c r="A2000" s="14" t="s">
        <v>9</v>
      </c>
      <c r="B2000" s="14" t="s">
        <v>10</v>
      </c>
      <c r="C2000" s="14" t="s">
        <v>139</v>
      </c>
      <c r="D2000" s="14" t="s">
        <v>140</v>
      </c>
      <c r="E2000" s="14">
        <v>0</v>
      </c>
      <c r="F2000" s="14"/>
    </row>
    <row r="2001" spans="1:6" x14ac:dyDescent="0.25">
      <c r="A2001" s="14" t="s">
        <v>9</v>
      </c>
      <c r="B2001" s="14" t="s">
        <v>10</v>
      </c>
      <c r="C2001" s="14" t="s">
        <v>141</v>
      </c>
      <c r="D2001" s="14" t="s">
        <v>142</v>
      </c>
      <c r="E2001" s="14">
        <v>13218</v>
      </c>
      <c r="F2001" s="14"/>
    </row>
    <row r="2002" spans="1:6" x14ac:dyDescent="0.25">
      <c r="A2002" s="14" t="s">
        <v>9</v>
      </c>
      <c r="B2002" s="14" t="s">
        <v>10</v>
      </c>
      <c r="C2002" s="14" t="s">
        <v>143</v>
      </c>
      <c r="D2002" s="14" t="s">
        <v>144</v>
      </c>
      <c r="E2002" s="14">
        <v>0</v>
      </c>
      <c r="F2002" s="14"/>
    </row>
    <row r="2003" spans="1:6" x14ac:dyDescent="0.25">
      <c r="A2003" s="14" t="s">
        <v>9</v>
      </c>
      <c r="B2003" s="14" t="s">
        <v>10</v>
      </c>
      <c r="C2003" s="14" t="s">
        <v>145</v>
      </c>
      <c r="D2003" s="14" t="s">
        <v>146</v>
      </c>
      <c r="E2003" s="14">
        <v>2624</v>
      </c>
      <c r="F2003" s="14"/>
    </row>
    <row r="2004" spans="1:6" x14ac:dyDescent="0.25">
      <c r="A2004" s="14" t="s">
        <v>9</v>
      </c>
      <c r="B2004" s="14" t="s">
        <v>10</v>
      </c>
      <c r="C2004" s="14" t="s">
        <v>147</v>
      </c>
      <c r="D2004" s="14" t="s">
        <v>148</v>
      </c>
      <c r="E2004" s="14">
        <v>0</v>
      </c>
      <c r="F2004" s="14"/>
    </row>
    <row r="2005" spans="1:6" x14ac:dyDescent="0.25">
      <c r="A2005" s="14" t="s">
        <v>9</v>
      </c>
      <c r="B2005" s="14" t="s">
        <v>10</v>
      </c>
      <c r="C2005" s="14" t="s">
        <v>149</v>
      </c>
      <c r="D2005" s="14" t="s">
        <v>150</v>
      </c>
      <c r="E2005" s="14">
        <v>7212</v>
      </c>
      <c r="F2005" s="14"/>
    </row>
    <row r="2006" spans="1:6" x14ac:dyDescent="0.25">
      <c r="A2006" s="14" t="s">
        <v>9</v>
      </c>
      <c r="B2006" s="14" t="s">
        <v>10</v>
      </c>
      <c r="C2006" s="14" t="s">
        <v>151</v>
      </c>
      <c r="D2006" s="14" t="s">
        <v>152</v>
      </c>
      <c r="E2006" s="14">
        <v>5657</v>
      </c>
      <c r="F2006" s="14"/>
    </row>
    <row r="2007" spans="1:6" x14ac:dyDescent="0.25">
      <c r="A2007" s="14" t="s">
        <v>9</v>
      </c>
      <c r="B2007" s="14" t="s">
        <v>10</v>
      </c>
      <c r="C2007" s="14" t="s">
        <v>153</v>
      </c>
      <c r="D2007" s="14" t="s">
        <v>154</v>
      </c>
      <c r="E2007" s="14">
        <v>1555</v>
      </c>
      <c r="F2007" s="14"/>
    </row>
    <row r="2008" spans="1:6" x14ac:dyDescent="0.25">
      <c r="A2008" s="14" t="s">
        <v>9</v>
      </c>
      <c r="B2008" s="14" t="s">
        <v>10</v>
      </c>
      <c r="C2008" s="14" t="s">
        <v>155</v>
      </c>
      <c r="D2008" s="14" t="s">
        <v>156</v>
      </c>
      <c r="E2008" s="14">
        <v>0</v>
      </c>
      <c r="F2008" s="14"/>
    </row>
    <row r="2009" spans="1:6" x14ac:dyDescent="0.25">
      <c r="A2009" s="14" t="s">
        <v>9</v>
      </c>
      <c r="B2009" s="14" t="s">
        <v>10</v>
      </c>
      <c r="C2009" s="14" t="s">
        <v>157</v>
      </c>
      <c r="D2009" s="14" t="s">
        <v>158</v>
      </c>
      <c r="E2009" s="14">
        <v>13298</v>
      </c>
      <c r="F2009" s="14"/>
    </row>
    <row r="2010" spans="1:6" x14ac:dyDescent="0.25">
      <c r="A2010" s="14" t="s">
        <v>9</v>
      </c>
      <c r="B2010" s="14" t="s">
        <v>10</v>
      </c>
      <c r="C2010" s="14" t="s">
        <v>159</v>
      </c>
      <c r="D2010" s="14" t="s">
        <v>160</v>
      </c>
      <c r="E2010" s="14">
        <v>1526</v>
      </c>
      <c r="F2010" s="14"/>
    </row>
    <row r="2011" spans="1:6" x14ac:dyDescent="0.25">
      <c r="A2011" s="14" t="s">
        <v>9</v>
      </c>
      <c r="B2011" s="14" t="s">
        <v>10</v>
      </c>
      <c r="C2011" s="14" t="s">
        <v>161</v>
      </c>
      <c r="D2011" s="14" t="s">
        <v>162</v>
      </c>
      <c r="E2011" s="14">
        <v>8845</v>
      </c>
      <c r="F2011" s="14"/>
    </row>
    <row r="2012" spans="1:6" x14ac:dyDescent="0.25">
      <c r="A2012" s="14" t="s">
        <v>9</v>
      </c>
      <c r="B2012" s="14" t="s">
        <v>10</v>
      </c>
      <c r="C2012" s="14" t="s">
        <v>163</v>
      </c>
      <c r="D2012" s="14" t="s">
        <v>164</v>
      </c>
      <c r="E2012" s="14">
        <v>6741</v>
      </c>
      <c r="F2012" s="14"/>
    </row>
    <row r="2013" spans="1:6" x14ac:dyDescent="0.25">
      <c r="A2013" s="14" t="s">
        <v>9</v>
      </c>
      <c r="B2013" s="14" t="s">
        <v>10</v>
      </c>
      <c r="C2013" s="14" t="s">
        <v>165</v>
      </c>
      <c r="D2013" s="14" t="s">
        <v>166</v>
      </c>
      <c r="E2013" s="14">
        <v>2104</v>
      </c>
      <c r="F2013" s="14"/>
    </row>
    <row r="2014" spans="1:6" x14ac:dyDescent="0.25">
      <c r="A2014" s="14" t="s">
        <v>9</v>
      </c>
      <c r="B2014" s="14" t="s">
        <v>10</v>
      </c>
      <c r="C2014" s="14" t="s">
        <v>167</v>
      </c>
      <c r="D2014" s="14" t="s">
        <v>168</v>
      </c>
      <c r="E2014" s="14">
        <v>10799</v>
      </c>
      <c r="F2014" s="14"/>
    </row>
    <row r="2015" spans="1:6" x14ac:dyDescent="0.25">
      <c r="A2015" s="14" t="s">
        <v>9</v>
      </c>
      <c r="B2015" s="14" t="s">
        <v>10</v>
      </c>
      <c r="C2015" s="14" t="s">
        <v>169</v>
      </c>
      <c r="D2015" s="14" t="s">
        <v>170</v>
      </c>
      <c r="E2015" s="14">
        <v>117598</v>
      </c>
      <c r="F2015" s="14"/>
    </row>
    <row r="2016" spans="1:6" x14ac:dyDescent="0.25">
      <c r="A2016" s="14" t="s">
        <v>9</v>
      </c>
      <c r="B2016" s="14" t="s">
        <v>10</v>
      </c>
      <c r="C2016" s="14" t="s">
        <v>171</v>
      </c>
      <c r="D2016" s="14" t="s">
        <v>172</v>
      </c>
      <c r="E2016" s="14">
        <v>36277</v>
      </c>
      <c r="F2016" s="14"/>
    </row>
    <row r="2017" spans="1:6" x14ac:dyDescent="0.25">
      <c r="A2017" s="14" t="s">
        <v>9</v>
      </c>
      <c r="B2017" s="14" t="s">
        <v>10</v>
      </c>
      <c r="C2017" s="14" t="s">
        <v>372</v>
      </c>
      <c r="D2017" s="14" t="s">
        <v>373</v>
      </c>
      <c r="E2017" s="14" t="s">
        <v>335</v>
      </c>
      <c r="F2017" s="14"/>
    </row>
    <row r="2018" spans="1:6" x14ac:dyDescent="0.25">
      <c r="A2018" s="14" t="s">
        <v>9</v>
      </c>
      <c r="B2018" s="14" t="s">
        <v>10</v>
      </c>
      <c r="C2018" s="14" t="s">
        <v>374</v>
      </c>
      <c r="D2018" s="14" t="s">
        <v>375</v>
      </c>
      <c r="E2018" s="14" t="s">
        <v>335</v>
      </c>
      <c r="F2018" s="14"/>
    </row>
    <row r="2019" spans="1:6" x14ac:dyDescent="0.25">
      <c r="A2019" s="14" t="s">
        <v>9</v>
      </c>
      <c r="B2019" s="14" t="s">
        <v>10</v>
      </c>
      <c r="C2019" s="14" t="s">
        <v>173</v>
      </c>
      <c r="D2019" s="14" t="s">
        <v>174</v>
      </c>
      <c r="E2019" s="14">
        <v>32209</v>
      </c>
      <c r="F2019" s="14"/>
    </row>
    <row r="2020" spans="1:6" x14ac:dyDescent="0.25">
      <c r="A2020" s="14" t="s">
        <v>9</v>
      </c>
      <c r="B2020" s="14" t="s">
        <v>10</v>
      </c>
      <c r="C2020" s="14" t="s">
        <v>175</v>
      </c>
      <c r="D2020" s="14" t="s">
        <v>176</v>
      </c>
      <c r="E2020" s="14">
        <v>752</v>
      </c>
      <c r="F2020" s="14"/>
    </row>
    <row r="2021" spans="1:6" x14ac:dyDescent="0.25">
      <c r="A2021" s="14" t="s">
        <v>9</v>
      </c>
      <c r="B2021" s="14" t="s">
        <v>10</v>
      </c>
      <c r="C2021" s="14" t="s">
        <v>376</v>
      </c>
      <c r="D2021" s="14" t="s">
        <v>377</v>
      </c>
      <c r="E2021" s="14" t="s">
        <v>335</v>
      </c>
      <c r="F2021" s="14"/>
    </row>
    <row r="2022" spans="1:6" x14ac:dyDescent="0.25">
      <c r="A2022" s="14" t="s">
        <v>9</v>
      </c>
      <c r="B2022" s="14" t="s">
        <v>10</v>
      </c>
      <c r="C2022" s="14" t="s">
        <v>378</v>
      </c>
      <c r="D2022" s="14" t="s">
        <v>379</v>
      </c>
      <c r="E2022" s="14" t="s">
        <v>335</v>
      </c>
      <c r="F2022" s="14"/>
    </row>
    <row r="2023" spans="1:6" x14ac:dyDescent="0.25">
      <c r="A2023" s="14" t="s">
        <v>9</v>
      </c>
      <c r="B2023" s="14" t="s">
        <v>10</v>
      </c>
      <c r="C2023" s="14" t="s">
        <v>177</v>
      </c>
      <c r="D2023" s="14" t="s">
        <v>178</v>
      </c>
      <c r="E2023" s="14">
        <v>376</v>
      </c>
      <c r="F2023" s="14"/>
    </row>
    <row r="2024" spans="1:6" x14ac:dyDescent="0.25">
      <c r="A2024" s="14" t="s">
        <v>9</v>
      </c>
      <c r="B2024" s="14" t="s">
        <v>10</v>
      </c>
      <c r="C2024" s="14" t="s">
        <v>179</v>
      </c>
      <c r="D2024" s="14" t="s">
        <v>180</v>
      </c>
      <c r="E2024" s="14">
        <v>49109</v>
      </c>
      <c r="F2024" s="14"/>
    </row>
    <row r="2025" spans="1:6" x14ac:dyDescent="0.25">
      <c r="A2025" s="14" t="s">
        <v>9</v>
      </c>
      <c r="B2025" s="14" t="s">
        <v>10</v>
      </c>
      <c r="C2025" s="14" t="s">
        <v>181</v>
      </c>
      <c r="D2025" s="14" t="s">
        <v>182</v>
      </c>
      <c r="E2025" s="14">
        <v>9383</v>
      </c>
      <c r="F2025" s="14"/>
    </row>
    <row r="2026" spans="1:6" x14ac:dyDescent="0.25">
      <c r="A2026" s="14" t="s">
        <v>9</v>
      </c>
      <c r="B2026" s="14" t="s">
        <v>10</v>
      </c>
      <c r="C2026" s="14" t="s">
        <v>183</v>
      </c>
      <c r="D2026" s="14" t="s">
        <v>184</v>
      </c>
      <c r="E2026" s="14">
        <v>39726</v>
      </c>
      <c r="F2026" s="14"/>
    </row>
    <row r="2027" spans="1:6" x14ac:dyDescent="0.25">
      <c r="A2027" s="14" t="s">
        <v>9</v>
      </c>
      <c r="B2027" s="14" t="s">
        <v>10</v>
      </c>
      <c r="C2027" s="14" t="s">
        <v>185</v>
      </c>
      <c r="D2027" s="14" t="s">
        <v>186</v>
      </c>
      <c r="E2027" s="14">
        <v>26695</v>
      </c>
      <c r="F2027" s="14"/>
    </row>
    <row r="2028" spans="1:6" x14ac:dyDescent="0.25">
      <c r="A2028" s="14" t="s">
        <v>9</v>
      </c>
      <c r="B2028" s="14" t="s">
        <v>10</v>
      </c>
      <c r="C2028" s="14" t="s">
        <v>187</v>
      </c>
      <c r="D2028" s="14" t="s">
        <v>188</v>
      </c>
      <c r="E2028" s="14">
        <v>5462</v>
      </c>
      <c r="F2028" s="14"/>
    </row>
    <row r="2029" spans="1:6" x14ac:dyDescent="0.25">
      <c r="A2029" s="14" t="s">
        <v>9</v>
      </c>
      <c r="B2029" s="14" t="s">
        <v>10</v>
      </c>
      <c r="C2029" s="14" t="s">
        <v>189</v>
      </c>
      <c r="D2029" s="14" t="s">
        <v>190</v>
      </c>
      <c r="E2029" s="14">
        <v>4090</v>
      </c>
      <c r="F2029" s="14"/>
    </row>
    <row r="2030" spans="1:6" x14ac:dyDescent="0.25">
      <c r="A2030" s="14" t="s">
        <v>9</v>
      </c>
      <c r="B2030" s="14" t="s">
        <v>10</v>
      </c>
      <c r="C2030" s="14" t="s">
        <v>191</v>
      </c>
      <c r="D2030" s="14" t="s">
        <v>192</v>
      </c>
      <c r="E2030" s="14">
        <v>16425</v>
      </c>
      <c r="F2030" s="14"/>
    </row>
    <row r="2031" spans="1:6" x14ac:dyDescent="0.25">
      <c r="A2031" s="14" t="s">
        <v>9</v>
      </c>
      <c r="B2031" s="14" t="s">
        <v>10</v>
      </c>
      <c r="C2031" s="14" t="s">
        <v>193</v>
      </c>
      <c r="D2031" s="14" t="s">
        <v>194</v>
      </c>
      <c r="E2031" s="14">
        <v>718</v>
      </c>
      <c r="F2031" s="14"/>
    </row>
    <row r="2032" spans="1:6" x14ac:dyDescent="0.25">
      <c r="A2032" s="14" t="s">
        <v>9</v>
      </c>
      <c r="B2032" s="14" t="s">
        <v>10</v>
      </c>
      <c r="C2032" s="14" t="s">
        <v>195</v>
      </c>
      <c r="D2032" s="14" t="s">
        <v>196</v>
      </c>
      <c r="E2032" s="14">
        <v>488312</v>
      </c>
      <c r="F2032" s="14"/>
    </row>
    <row r="2033" spans="1:6" x14ac:dyDescent="0.25">
      <c r="A2033" s="14" t="s">
        <v>9</v>
      </c>
      <c r="B2033" s="14" t="s">
        <v>10</v>
      </c>
      <c r="C2033" s="14" t="s">
        <v>197</v>
      </c>
      <c r="D2033" s="14" t="s">
        <v>198</v>
      </c>
      <c r="E2033" s="14">
        <v>217864</v>
      </c>
      <c r="F2033" s="14"/>
    </row>
    <row r="2034" spans="1:6" x14ac:dyDescent="0.25">
      <c r="A2034" s="14" t="s">
        <v>9</v>
      </c>
      <c r="B2034" s="14" t="s">
        <v>10</v>
      </c>
      <c r="C2034" s="14" t="s">
        <v>199</v>
      </c>
      <c r="D2034" s="14" t="s">
        <v>200</v>
      </c>
      <c r="E2034" s="14">
        <v>6562</v>
      </c>
      <c r="F2034" s="14"/>
    </row>
    <row r="2035" spans="1:6" x14ac:dyDescent="0.25">
      <c r="A2035" s="14" t="s">
        <v>9</v>
      </c>
      <c r="B2035" s="14" t="s">
        <v>10</v>
      </c>
      <c r="C2035" s="14" t="s">
        <v>201</v>
      </c>
      <c r="D2035" s="14" t="s">
        <v>202</v>
      </c>
      <c r="E2035" s="14">
        <v>263886</v>
      </c>
      <c r="F2035" s="14"/>
    </row>
    <row r="2036" spans="1:6" x14ac:dyDescent="0.25">
      <c r="A2036" s="14" t="s">
        <v>9</v>
      </c>
      <c r="B2036" s="14" t="s">
        <v>10</v>
      </c>
      <c r="C2036" s="14" t="s">
        <v>203</v>
      </c>
      <c r="D2036" s="14" t="s">
        <v>204</v>
      </c>
      <c r="E2036" s="14">
        <v>35210</v>
      </c>
      <c r="F2036" s="14"/>
    </row>
    <row r="2037" spans="1:6" x14ac:dyDescent="0.25">
      <c r="A2037" s="14" t="s">
        <v>9</v>
      </c>
      <c r="B2037" s="14" t="s">
        <v>10</v>
      </c>
      <c r="C2037" s="14" t="s">
        <v>205</v>
      </c>
      <c r="D2037" s="14" t="s">
        <v>206</v>
      </c>
      <c r="E2037" s="14">
        <v>228676</v>
      </c>
      <c r="F2037" s="14"/>
    </row>
    <row r="2038" spans="1:6" ht="15.75" x14ac:dyDescent="0.3">
      <c r="A2038" s="99" t="s">
        <v>207</v>
      </c>
      <c r="B2038" s="96"/>
      <c r="C2038" s="96"/>
      <c r="D2038" s="96"/>
      <c r="E2038" s="96"/>
      <c r="F2038" s="14"/>
    </row>
    <row r="2039" spans="1:6" x14ac:dyDescent="0.25">
      <c r="A2039" s="95" t="s">
        <v>208</v>
      </c>
      <c r="B2039" s="96"/>
      <c r="C2039" s="96"/>
      <c r="D2039" s="96"/>
      <c r="E2039" s="96"/>
      <c r="F2039" s="14"/>
    </row>
    <row r="2040" spans="1:6" x14ac:dyDescent="0.25">
      <c r="A2040" s="95" t="s">
        <v>209</v>
      </c>
      <c r="B2040" s="96"/>
      <c r="C2040" s="96"/>
      <c r="D2040" s="96"/>
      <c r="E2040" s="96"/>
      <c r="F2040" s="14"/>
    </row>
    <row r="2041" spans="1:6" x14ac:dyDescent="0.25">
      <c r="A2041" s="95" t="s">
        <v>210</v>
      </c>
      <c r="B2041" s="96"/>
      <c r="C2041" s="96"/>
      <c r="D2041" s="96"/>
      <c r="E2041" s="96"/>
      <c r="F2041" s="14"/>
    </row>
    <row r="2042" spans="1:6" x14ac:dyDescent="0.25">
      <c r="A2042" s="95" t="s">
        <v>211</v>
      </c>
      <c r="B2042" s="96"/>
      <c r="C2042" s="96"/>
      <c r="D2042" s="96"/>
      <c r="E2042" s="96"/>
      <c r="F2042" s="14"/>
    </row>
    <row r="2043" spans="1:6" x14ac:dyDescent="0.25">
      <c r="A2043" s="95" t="s">
        <v>212</v>
      </c>
      <c r="B2043" s="96"/>
      <c r="C2043" s="96"/>
      <c r="D2043" s="96"/>
      <c r="E2043" s="96"/>
      <c r="F2043" s="14"/>
    </row>
    <row r="2044" spans="1:6" x14ac:dyDescent="0.25">
      <c r="A2044" s="95" t="s">
        <v>213</v>
      </c>
      <c r="B2044" s="96"/>
      <c r="C2044" s="96"/>
      <c r="D2044" s="96"/>
      <c r="E2044" s="96"/>
      <c r="F2044" s="14"/>
    </row>
    <row r="2045" spans="1:6" x14ac:dyDescent="0.25">
      <c r="A2045" s="95" t="s">
        <v>214</v>
      </c>
      <c r="B2045" s="96"/>
      <c r="C2045" s="96"/>
      <c r="D2045" s="96"/>
      <c r="E2045" s="96"/>
      <c r="F2045" s="14"/>
    </row>
    <row r="2046" spans="1:6" x14ac:dyDescent="0.25">
      <c r="A2046" s="95" t="s">
        <v>215</v>
      </c>
      <c r="B2046" s="96"/>
      <c r="C2046" s="96"/>
      <c r="D2046" s="96"/>
      <c r="E2046" s="96"/>
      <c r="F2046" s="14"/>
    </row>
    <row r="2047" spans="1:6" x14ac:dyDescent="0.25">
      <c r="A2047" s="14"/>
      <c r="B2047" s="14"/>
      <c r="C2047" s="14"/>
      <c r="D2047" s="14"/>
      <c r="E2047" s="14"/>
      <c r="F2047" s="14"/>
    </row>
    <row r="2048" spans="1:6" x14ac:dyDescent="0.25">
      <c r="A2048" s="14"/>
      <c r="B2048" s="14"/>
      <c r="C2048" s="14"/>
      <c r="D2048" s="14"/>
      <c r="E2048" s="14"/>
      <c r="F2048" s="14"/>
    </row>
    <row r="2049" spans="1:6" x14ac:dyDescent="0.25">
      <c r="C2049"/>
    </row>
    <row r="2050" spans="1:6" x14ac:dyDescent="0.25">
      <c r="C2050"/>
    </row>
    <row r="2051" spans="1:6" x14ac:dyDescent="0.25">
      <c r="C2051"/>
    </row>
    <row r="2052" spans="1:6" ht="18" x14ac:dyDescent="0.25">
      <c r="A2052" s="97" t="s">
        <v>0</v>
      </c>
      <c r="B2052" s="96"/>
      <c r="C2052" s="96"/>
      <c r="D2052" s="96"/>
      <c r="E2052" s="96"/>
      <c r="F2052" s="14"/>
    </row>
    <row r="2053" spans="1:6" ht="16.5" x14ac:dyDescent="0.25">
      <c r="A2053" s="98" t="s">
        <v>1</v>
      </c>
      <c r="B2053" s="96"/>
      <c r="C2053" s="96"/>
      <c r="D2053" s="96"/>
      <c r="E2053" s="96"/>
      <c r="F2053" s="14"/>
    </row>
    <row r="2054" spans="1:6" x14ac:dyDescent="0.25">
      <c r="A2054" s="96" t="s">
        <v>2</v>
      </c>
      <c r="B2054" s="96"/>
      <c r="C2054" s="96"/>
      <c r="D2054" s="96"/>
      <c r="E2054" s="96"/>
      <c r="F2054" s="14"/>
    </row>
    <row r="2055" spans="1:6" x14ac:dyDescent="0.25">
      <c r="A2055" s="96" t="s">
        <v>3</v>
      </c>
      <c r="B2055" s="96"/>
      <c r="C2055" s="96"/>
      <c r="D2055" s="96"/>
      <c r="E2055" s="96"/>
      <c r="F2055" s="14"/>
    </row>
    <row r="2056" spans="1:6" x14ac:dyDescent="0.25">
      <c r="A2056" s="14"/>
      <c r="B2056" s="14"/>
      <c r="C2056" s="14"/>
      <c r="D2056" s="14"/>
      <c r="E2056" s="14"/>
      <c r="F2056" s="14"/>
    </row>
    <row r="2057" spans="1:6" x14ac:dyDescent="0.25">
      <c r="A2057" s="2" t="s">
        <v>4</v>
      </c>
      <c r="B2057" s="2" t="s">
        <v>5</v>
      </c>
      <c r="C2057" s="2" t="s">
        <v>6</v>
      </c>
      <c r="D2057" s="2" t="s">
        <v>7</v>
      </c>
      <c r="E2057" s="2" t="s">
        <v>203</v>
      </c>
      <c r="F2057" s="14"/>
    </row>
    <row r="2058" spans="1:6" x14ac:dyDescent="0.25">
      <c r="A2058" s="14" t="s">
        <v>9</v>
      </c>
      <c r="B2058" s="14" t="s">
        <v>10</v>
      </c>
      <c r="C2058" s="14" t="s">
        <v>1</v>
      </c>
      <c r="D2058" s="14" t="s">
        <v>11</v>
      </c>
      <c r="E2058" s="14" t="s">
        <v>1</v>
      </c>
      <c r="F2058" s="14"/>
    </row>
    <row r="2059" spans="1:6" x14ac:dyDescent="0.25">
      <c r="A2059" s="14" t="s">
        <v>9</v>
      </c>
      <c r="B2059" s="14" t="s">
        <v>10</v>
      </c>
      <c r="C2059" s="14" t="s">
        <v>12</v>
      </c>
      <c r="D2059" s="14" t="s">
        <v>13</v>
      </c>
      <c r="E2059" s="14">
        <v>995131</v>
      </c>
      <c r="F2059" s="14"/>
    </row>
    <row r="2060" spans="1:6" x14ac:dyDescent="0.25">
      <c r="A2060" s="14" t="s">
        <v>9</v>
      </c>
      <c r="B2060" s="14" t="s">
        <v>10</v>
      </c>
      <c r="C2060" s="14" t="s">
        <v>14</v>
      </c>
      <c r="D2060" s="14" t="s">
        <v>15</v>
      </c>
      <c r="E2060" s="14">
        <v>745541</v>
      </c>
      <c r="F2060" s="14"/>
    </row>
    <row r="2061" spans="1:6" x14ac:dyDescent="0.25">
      <c r="A2061" s="14" t="s">
        <v>9</v>
      </c>
      <c r="B2061" s="14" t="s">
        <v>10</v>
      </c>
      <c r="C2061" s="14" t="s">
        <v>16</v>
      </c>
      <c r="D2061" s="14" t="s">
        <v>17</v>
      </c>
      <c r="E2061" s="14">
        <v>249590</v>
      </c>
      <c r="F2061" s="14"/>
    </row>
    <row r="2062" spans="1:6" x14ac:dyDescent="0.25">
      <c r="A2062" s="14" t="s">
        <v>9</v>
      </c>
      <c r="B2062" s="14" t="s">
        <v>10</v>
      </c>
      <c r="C2062" s="14" t="s">
        <v>18</v>
      </c>
      <c r="D2062" s="14" t="s">
        <v>19</v>
      </c>
      <c r="E2062" s="14">
        <v>187986</v>
      </c>
      <c r="F2062" s="14"/>
    </row>
    <row r="2063" spans="1:6" x14ac:dyDescent="0.25">
      <c r="A2063" s="14" t="s">
        <v>9</v>
      </c>
      <c r="B2063" s="14" t="s">
        <v>10</v>
      </c>
      <c r="C2063" s="14" t="s">
        <v>20</v>
      </c>
      <c r="D2063" s="14" t="s">
        <v>21</v>
      </c>
      <c r="E2063" s="14">
        <v>61604</v>
      </c>
      <c r="F2063" s="14"/>
    </row>
    <row r="2064" spans="1:6" x14ac:dyDescent="0.25">
      <c r="A2064" s="14" t="s">
        <v>9</v>
      </c>
      <c r="B2064" s="14" t="s">
        <v>10</v>
      </c>
      <c r="C2064" s="14" t="s">
        <v>22</v>
      </c>
      <c r="D2064" s="14" t="s">
        <v>23</v>
      </c>
      <c r="E2064" s="14">
        <v>44293</v>
      </c>
      <c r="F2064" s="14"/>
    </row>
    <row r="2065" spans="1:6" x14ac:dyDescent="0.25">
      <c r="A2065" s="14" t="s">
        <v>9</v>
      </c>
      <c r="B2065" s="14" t="s">
        <v>10</v>
      </c>
      <c r="C2065" s="14" t="s">
        <v>1</v>
      </c>
      <c r="D2065" s="14" t="s">
        <v>24</v>
      </c>
      <c r="E2065" s="14" t="s">
        <v>1</v>
      </c>
      <c r="F2065" s="14"/>
    </row>
    <row r="2066" spans="1:6" x14ac:dyDescent="0.25">
      <c r="A2066" s="14" t="s">
        <v>9</v>
      </c>
      <c r="B2066" s="14" t="s">
        <v>10</v>
      </c>
      <c r="C2066" s="14" t="s">
        <v>25</v>
      </c>
      <c r="D2066" s="14" t="s">
        <v>26</v>
      </c>
      <c r="E2066" s="14">
        <v>1130</v>
      </c>
      <c r="F2066" s="14"/>
    </row>
    <row r="2067" spans="1:6" x14ac:dyDescent="0.25">
      <c r="A2067" s="14" t="s">
        <v>9</v>
      </c>
      <c r="B2067" s="14" t="s">
        <v>10</v>
      </c>
      <c r="C2067" s="14" t="s">
        <v>27</v>
      </c>
      <c r="D2067" s="14" t="s">
        <v>28</v>
      </c>
      <c r="E2067" s="14">
        <v>994001</v>
      </c>
      <c r="F2067" s="14"/>
    </row>
    <row r="2068" spans="1:6" x14ac:dyDescent="0.25">
      <c r="A2068" s="14" t="s">
        <v>9</v>
      </c>
      <c r="B2068" s="14" t="s">
        <v>10</v>
      </c>
      <c r="C2068" s="14" t="s">
        <v>29</v>
      </c>
      <c r="D2068" s="14" t="s">
        <v>30</v>
      </c>
      <c r="E2068" s="14">
        <v>497969</v>
      </c>
      <c r="F2068" s="14"/>
    </row>
    <row r="2069" spans="1:6" x14ac:dyDescent="0.25">
      <c r="A2069" s="14" t="s">
        <v>9</v>
      </c>
      <c r="B2069" s="14" t="s">
        <v>10</v>
      </c>
      <c r="C2069" s="14" t="s">
        <v>31</v>
      </c>
      <c r="D2069" s="14" t="s">
        <v>334</v>
      </c>
      <c r="E2069" s="14" t="s">
        <v>335</v>
      </c>
      <c r="F2069" s="14"/>
    </row>
    <row r="2070" spans="1:6" x14ac:dyDescent="0.25">
      <c r="A2070" s="14" t="s">
        <v>9</v>
      </c>
      <c r="B2070" s="14" t="s">
        <v>10</v>
      </c>
      <c r="C2070" s="14" t="s">
        <v>32</v>
      </c>
      <c r="D2070" s="14" t="s">
        <v>33</v>
      </c>
      <c r="E2070" s="14">
        <v>0</v>
      </c>
      <c r="F2070" s="14"/>
    </row>
    <row r="2071" spans="1:6" x14ac:dyDescent="0.25">
      <c r="A2071" s="14" t="s">
        <v>9</v>
      </c>
      <c r="B2071" s="14" t="s">
        <v>10</v>
      </c>
      <c r="C2071" s="14" t="s">
        <v>34</v>
      </c>
      <c r="D2071" s="14" t="s">
        <v>35</v>
      </c>
      <c r="E2071" s="14">
        <v>0</v>
      </c>
      <c r="F2071" s="14"/>
    </row>
    <row r="2072" spans="1:6" x14ac:dyDescent="0.25">
      <c r="A2072" s="14" t="s">
        <v>9</v>
      </c>
      <c r="B2072" s="14" t="s">
        <v>10</v>
      </c>
      <c r="C2072" s="14" t="s">
        <v>336</v>
      </c>
      <c r="D2072" s="14" t="s">
        <v>337</v>
      </c>
      <c r="E2072" s="14" t="s">
        <v>335</v>
      </c>
      <c r="F2072" s="14"/>
    </row>
    <row r="2073" spans="1:6" x14ac:dyDescent="0.25">
      <c r="A2073" s="14" t="s">
        <v>9</v>
      </c>
      <c r="B2073" s="14" t="s">
        <v>10</v>
      </c>
      <c r="C2073" s="14" t="s">
        <v>36</v>
      </c>
      <c r="D2073" s="14" t="s">
        <v>338</v>
      </c>
      <c r="E2073" s="14" t="s">
        <v>335</v>
      </c>
      <c r="F2073" s="14"/>
    </row>
    <row r="2074" spans="1:6" x14ac:dyDescent="0.25">
      <c r="A2074" s="14" t="s">
        <v>9</v>
      </c>
      <c r="B2074" s="14" t="s">
        <v>10</v>
      </c>
      <c r="C2074" s="14" t="s">
        <v>37</v>
      </c>
      <c r="D2074" s="14" t="s">
        <v>339</v>
      </c>
      <c r="E2074" s="14" t="s">
        <v>335</v>
      </c>
      <c r="F2074" s="14"/>
    </row>
    <row r="2075" spans="1:6" x14ac:dyDescent="0.25">
      <c r="A2075" s="14" t="s">
        <v>9</v>
      </c>
      <c r="B2075" s="14" t="s">
        <v>10</v>
      </c>
      <c r="C2075" s="14" t="s">
        <v>38</v>
      </c>
      <c r="D2075" s="14" t="s">
        <v>340</v>
      </c>
      <c r="E2075" s="14" t="s">
        <v>335</v>
      </c>
      <c r="F2075" s="14"/>
    </row>
    <row r="2076" spans="1:6" x14ac:dyDescent="0.25">
      <c r="A2076" s="14" t="s">
        <v>9</v>
      </c>
      <c r="B2076" s="14" t="s">
        <v>10</v>
      </c>
      <c r="C2076" s="14" t="s">
        <v>39</v>
      </c>
      <c r="D2076" s="14" t="s">
        <v>40</v>
      </c>
      <c r="E2076" s="14">
        <v>674</v>
      </c>
      <c r="F2076" s="14"/>
    </row>
    <row r="2077" spans="1:6" x14ac:dyDescent="0.25">
      <c r="A2077" s="14" t="s">
        <v>9</v>
      </c>
      <c r="B2077" s="14" t="s">
        <v>10</v>
      </c>
      <c r="C2077" s="14" t="s">
        <v>41</v>
      </c>
      <c r="D2077" s="14" t="s">
        <v>42</v>
      </c>
      <c r="E2077" s="14">
        <v>16645</v>
      </c>
      <c r="F2077" s="14"/>
    </row>
    <row r="2078" spans="1:6" x14ac:dyDescent="0.25">
      <c r="A2078" s="14" t="s">
        <v>9</v>
      </c>
      <c r="B2078" s="14" t="s">
        <v>10</v>
      </c>
      <c r="C2078" s="14" t="s">
        <v>43</v>
      </c>
      <c r="D2078" s="14" t="s">
        <v>44</v>
      </c>
      <c r="E2078" s="14">
        <v>27030</v>
      </c>
      <c r="F2078" s="14"/>
    </row>
    <row r="2079" spans="1:6" x14ac:dyDescent="0.25">
      <c r="A2079" s="14" t="s">
        <v>9</v>
      </c>
      <c r="B2079" s="14" t="s">
        <v>10</v>
      </c>
      <c r="C2079" s="14" t="s">
        <v>45</v>
      </c>
      <c r="D2079" s="14" t="s">
        <v>46</v>
      </c>
      <c r="E2079" s="14">
        <v>10479</v>
      </c>
      <c r="F2079" s="14"/>
    </row>
    <row r="2080" spans="1:6" x14ac:dyDescent="0.25">
      <c r="A2080" s="14" t="s">
        <v>9</v>
      </c>
      <c r="B2080" s="14" t="s">
        <v>10</v>
      </c>
      <c r="C2080" s="14" t="s">
        <v>47</v>
      </c>
      <c r="D2080" s="14" t="s">
        <v>48</v>
      </c>
      <c r="E2080" s="14">
        <v>4834</v>
      </c>
      <c r="F2080" s="14"/>
    </row>
    <row r="2081" spans="1:6" x14ac:dyDescent="0.25">
      <c r="A2081" s="14" t="s">
        <v>9</v>
      </c>
      <c r="B2081" s="14" t="s">
        <v>10</v>
      </c>
      <c r="C2081" s="14" t="s">
        <v>49</v>
      </c>
      <c r="D2081" s="14" t="s">
        <v>50</v>
      </c>
      <c r="E2081" s="14">
        <v>11717</v>
      </c>
      <c r="F2081" s="14"/>
    </row>
    <row r="2082" spans="1:6" x14ac:dyDescent="0.25">
      <c r="A2082" s="14" t="s">
        <v>9</v>
      </c>
      <c r="B2082" s="14" t="s">
        <v>10</v>
      </c>
      <c r="C2082" s="14" t="s">
        <v>51</v>
      </c>
      <c r="D2082" s="14" t="s">
        <v>52</v>
      </c>
      <c r="E2082" s="14">
        <v>37680</v>
      </c>
      <c r="F2082" s="14"/>
    </row>
    <row r="2083" spans="1:6" x14ac:dyDescent="0.25">
      <c r="A2083" s="14" t="s">
        <v>9</v>
      </c>
      <c r="B2083" s="14" t="s">
        <v>10</v>
      </c>
      <c r="C2083" s="14" t="s">
        <v>53</v>
      </c>
      <c r="D2083" s="14" t="s">
        <v>54</v>
      </c>
      <c r="E2083" s="14">
        <v>7202</v>
      </c>
      <c r="F2083" s="14"/>
    </row>
    <row r="2084" spans="1:6" x14ac:dyDescent="0.25">
      <c r="A2084" s="14" t="s">
        <v>9</v>
      </c>
      <c r="B2084" s="14" t="s">
        <v>10</v>
      </c>
      <c r="C2084" s="14" t="s">
        <v>341</v>
      </c>
      <c r="D2084" s="14" t="s">
        <v>342</v>
      </c>
      <c r="E2084" s="14" t="s">
        <v>335</v>
      </c>
      <c r="F2084" s="14"/>
    </row>
    <row r="2085" spans="1:6" x14ac:dyDescent="0.25">
      <c r="A2085" s="14" t="s">
        <v>9</v>
      </c>
      <c r="B2085" s="14" t="s">
        <v>10</v>
      </c>
      <c r="C2085" s="14" t="s">
        <v>343</v>
      </c>
      <c r="D2085" s="14" t="s">
        <v>344</v>
      </c>
      <c r="E2085" s="14" t="s">
        <v>335</v>
      </c>
      <c r="F2085" s="14"/>
    </row>
    <row r="2086" spans="1:6" x14ac:dyDescent="0.25">
      <c r="A2086" s="14" t="s">
        <v>9</v>
      </c>
      <c r="B2086" s="14" t="s">
        <v>10</v>
      </c>
      <c r="C2086" s="14" t="s">
        <v>55</v>
      </c>
      <c r="D2086" s="14" t="s">
        <v>56</v>
      </c>
      <c r="E2086" s="14">
        <v>0</v>
      </c>
      <c r="F2086" s="14"/>
    </row>
    <row r="2087" spans="1:6" x14ac:dyDescent="0.25">
      <c r="A2087" s="14" t="s">
        <v>9</v>
      </c>
      <c r="B2087" s="14" t="s">
        <v>10</v>
      </c>
      <c r="C2087" s="14" t="s">
        <v>345</v>
      </c>
      <c r="D2087" s="14" t="s">
        <v>346</v>
      </c>
      <c r="E2087" s="14" t="s">
        <v>335</v>
      </c>
      <c r="F2087" s="14"/>
    </row>
    <row r="2088" spans="1:6" x14ac:dyDescent="0.25">
      <c r="A2088" s="14" t="s">
        <v>9</v>
      </c>
      <c r="B2088" s="14" t="s">
        <v>10</v>
      </c>
      <c r="C2088" s="14" t="s">
        <v>57</v>
      </c>
      <c r="D2088" s="14" t="s">
        <v>58</v>
      </c>
      <c r="E2088" s="14">
        <v>0</v>
      </c>
      <c r="F2088" s="14"/>
    </row>
    <row r="2089" spans="1:6" x14ac:dyDescent="0.25">
      <c r="A2089" s="14" t="s">
        <v>9</v>
      </c>
      <c r="B2089" s="14" t="s">
        <v>10</v>
      </c>
      <c r="C2089" s="14" t="s">
        <v>347</v>
      </c>
      <c r="D2089" s="14" t="s">
        <v>348</v>
      </c>
      <c r="E2089" s="14" t="s">
        <v>335</v>
      </c>
      <c r="F2089" s="14"/>
    </row>
    <row r="2090" spans="1:6" x14ac:dyDescent="0.25">
      <c r="A2090" s="14" t="s">
        <v>9</v>
      </c>
      <c r="B2090" s="14" t="s">
        <v>10</v>
      </c>
      <c r="C2090" s="14" t="s">
        <v>59</v>
      </c>
      <c r="D2090" s="14" t="s">
        <v>60</v>
      </c>
      <c r="E2090" s="14">
        <v>0</v>
      </c>
      <c r="F2090" s="14"/>
    </row>
    <row r="2091" spans="1:6" x14ac:dyDescent="0.25">
      <c r="A2091" s="14" t="s">
        <v>9</v>
      </c>
      <c r="B2091" s="14" t="s">
        <v>10</v>
      </c>
      <c r="C2091" s="14" t="s">
        <v>61</v>
      </c>
      <c r="D2091" s="14" t="s">
        <v>62</v>
      </c>
      <c r="E2091" s="14">
        <v>0</v>
      </c>
      <c r="F2091" s="14"/>
    </row>
    <row r="2092" spans="1:6" x14ac:dyDescent="0.25">
      <c r="A2092" s="14" t="s">
        <v>9</v>
      </c>
      <c r="B2092" s="14" t="s">
        <v>10</v>
      </c>
      <c r="C2092" s="14" t="s">
        <v>63</v>
      </c>
      <c r="D2092" s="14" t="s">
        <v>64</v>
      </c>
      <c r="E2092" s="14">
        <v>0</v>
      </c>
      <c r="F2092" s="14"/>
    </row>
    <row r="2093" spans="1:6" x14ac:dyDescent="0.25">
      <c r="A2093" s="14" t="s">
        <v>9</v>
      </c>
      <c r="B2093" s="14" t="s">
        <v>10</v>
      </c>
      <c r="C2093" s="14" t="s">
        <v>65</v>
      </c>
      <c r="D2093" s="14" t="s">
        <v>66</v>
      </c>
      <c r="E2093" s="14">
        <v>0</v>
      </c>
      <c r="F2093" s="14"/>
    </row>
    <row r="2094" spans="1:6" x14ac:dyDescent="0.25">
      <c r="A2094" s="14" t="s">
        <v>9</v>
      </c>
      <c r="B2094" s="14" t="s">
        <v>10</v>
      </c>
      <c r="C2094" s="14" t="s">
        <v>67</v>
      </c>
      <c r="D2094" s="14" t="s">
        <v>68</v>
      </c>
      <c r="E2094" s="14">
        <v>5975</v>
      </c>
      <c r="F2094" s="14"/>
    </row>
    <row r="2095" spans="1:6" x14ac:dyDescent="0.25">
      <c r="A2095" s="14" t="s">
        <v>9</v>
      </c>
      <c r="B2095" s="14" t="s">
        <v>10</v>
      </c>
      <c r="C2095" s="14" t="s">
        <v>69</v>
      </c>
      <c r="D2095" s="14" t="s">
        <v>70</v>
      </c>
      <c r="E2095" s="14">
        <v>30478</v>
      </c>
      <c r="F2095" s="14"/>
    </row>
    <row r="2096" spans="1:6" x14ac:dyDescent="0.25">
      <c r="A2096" s="14" t="s">
        <v>9</v>
      </c>
      <c r="B2096" s="14" t="s">
        <v>10</v>
      </c>
      <c r="C2096" s="14" t="s">
        <v>71</v>
      </c>
      <c r="D2096" s="14" t="s">
        <v>72</v>
      </c>
      <c r="E2096" s="14" t="s">
        <v>335</v>
      </c>
      <c r="F2096" s="14"/>
    </row>
    <row r="2097" spans="1:6" x14ac:dyDescent="0.25">
      <c r="A2097" s="14" t="s">
        <v>9</v>
      </c>
      <c r="B2097" s="14" t="s">
        <v>10</v>
      </c>
      <c r="C2097" s="14" t="s">
        <v>73</v>
      </c>
      <c r="D2097" s="14" t="s">
        <v>74</v>
      </c>
      <c r="E2097" s="14">
        <v>0</v>
      </c>
      <c r="F2097" s="14"/>
    </row>
    <row r="2098" spans="1:6" x14ac:dyDescent="0.25">
      <c r="A2098" s="14" t="s">
        <v>9</v>
      </c>
      <c r="B2098" s="14" t="s">
        <v>10</v>
      </c>
      <c r="C2098" s="14" t="s">
        <v>75</v>
      </c>
      <c r="D2098" s="14" t="s">
        <v>76</v>
      </c>
      <c r="E2098" s="14">
        <v>0</v>
      </c>
      <c r="F2098" s="14"/>
    </row>
    <row r="2099" spans="1:6" x14ac:dyDescent="0.25">
      <c r="A2099" s="14" t="s">
        <v>9</v>
      </c>
      <c r="B2099" s="14" t="s">
        <v>10</v>
      </c>
      <c r="C2099" s="14" t="s">
        <v>77</v>
      </c>
      <c r="D2099" s="14" t="s">
        <v>78</v>
      </c>
      <c r="E2099" s="14">
        <v>0</v>
      </c>
      <c r="F2099" s="14"/>
    </row>
    <row r="2100" spans="1:6" x14ac:dyDescent="0.25">
      <c r="A2100" s="14" t="s">
        <v>9</v>
      </c>
      <c r="B2100" s="14" t="s">
        <v>10</v>
      </c>
      <c r="C2100" s="14" t="s">
        <v>349</v>
      </c>
      <c r="D2100" s="14" t="s">
        <v>350</v>
      </c>
      <c r="E2100" s="14" t="s">
        <v>335</v>
      </c>
      <c r="F2100" s="14"/>
    </row>
    <row r="2101" spans="1:6" x14ac:dyDescent="0.25">
      <c r="A2101" s="14" t="s">
        <v>9</v>
      </c>
      <c r="B2101" s="14" t="s">
        <v>10</v>
      </c>
      <c r="C2101" s="14" t="s">
        <v>351</v>
      </c>
      <c r="D2101" s="14" t="s">
        <v>352</v>
      </c>
      <c r="E2101" s="14" t="s">
        <v>335</v>
      </c>
      <c r="F2101" s="14"/>
    </row>
    <row r="2102" spans="1:6" x14ac:dyDescent="0.25">
      <c r="A2102" s="14" t="s">
        <v>9</v>
      </c>
      <c r="B2102" s="14" t="s">
        <v>10</v>
      </c>
      <c r="C2102" s="14" t="s">
        <v>353</v>
      </c>
      <c r="D2102" s="14" t="s">
        <v>354</v>
      </c>
      <c r="E2102" s="14" t="s">
        <v>335</v>
      </c>
      <c r="F2102" s="14"/>
    </row>
    <row r="2103" spans="1:6" x14ac:dyDescent="0.25">
      <c r="A2103" s="14" t="s">
        <v>9</v>
      </c>
      <c r="B2103" s="14" t="s">
        <v>10</v>
      </c>
      <c r="C2103" s="14" t="s">
        <v>355</v>
      </c>
      <c r="D2103" s="14" t="s">
        <v>356</v>
      </c>
      <c r="E2103" s="14" t="s">
        <v>335</v>
      </c>
      <c r="F2103" s="14"/>
    </row>
    <row r="2104" spans="1:6" x14ac:dyDescent="0.25">
      <c r="A2104" s="14" t="s">
        <v>9</v>
      </c>
      <c r="B2104" s="14" t="s">
        <v>10</v>
      </c>
      <c r="C2104" s="14" t="s">
        <v>357</v>
      </c>
      <c r="D2104" s="14" t="s">
        <v>358</v>
      </c>
      <c r="E2104" s="14" t="s">
        <v>335</v>
      </c>
      <c r="F2104" s="14"/>
    </row>
    <row r="2105" spans="1:6" x14ac:dyDescent="0.25">
      <c r="A2105" s="14" t="s">
        <v>9</v>
      </c>
      <c r="B2105" s="14" t="s">
        <v>10</v>
      </c>
      <c r="C2105" s="14" t="s">
        <v>79</v>
      </c>
      <c r="D2105" s="14" t="s">
        <v>80</v>
      </c>
      <c r="E2105" s="14">
        <v>0</v>
      </c>
      <c r="F2105" s="14"/>
    </row>
    <row r="2106" spans="1:6" x14ac:dyDescent="0.25">
      <c r="A2106" s="14" t="s">
        <v>9</v>
      </c>
      <c r="B2106" s="14" t="s">
        <v>10</v>
      </c>
      <c r="C2106" s="14" t="s">
        <v>81</v>
      </c>
      <c r="D2106" s="14" t="s">
        <v>82</v>
      </c>
      <c r="E2106" s="14" t="s">
        <v>335</v>
      </c>
      <c r="F2106" s="14"/>
    </row>
    <row r="2107" spans="1:6" x14ac:dyDescent="0.25">
      <c r="A2107" s="14" t="s">
        <v>9</v>
      </c>
      <c r="B2107" s="14" t="s">
        <v>10</v>
      </c>
      <c r="C2107" s="14" t="s">
        <v>83</v>
      </c>
      <c r="D2107" s="14" t="s">
        <v>84</v>
      </c>
      <c r="E2107" s="14">
        <v>23542</v>
      </c>
      <c r="F2107" s="14"/>
    </row>
    <row r="2108" spans="1:6" x14ac:dyDescent="0.25">
      <c r="A2108" s="14" t="s">
        <v>9</v>
      </c>
      <c r="B2108" s="14" t="s">
        <v>10</v>
      </c>
      <c r="C2108" s="14" t="s">
        <v>85</v>
      </c>
      <c r="D2108" s="14" t="s">
        <v>86</v>
      </c>
      <c r="E2108" s="14">
        <v>92142</v>
      </c>
      <c r="F2108" s="14"/>
    </row>
    <row r="2109" spans="1:6" x14ac:dyDescent="0.25">
      <c r="A2109" s="14" t="s">
        <v>9</v>
      </c>
      <c r="B2109" s="14" t="s">
        <v>10</v>
      </c>
      <c r="C2109" s="14" t="s">
        <v>87</v>
      </c>
      <c r="D2109" s="14" t="s">
        <v>88</v>
      </c>
      <c r="E2109" s="14">
        <v>18723</v>
      </c>
      <c r="F2109" s="14"/>
    </row>
    <row r="2110" spans="1:6" x14ac:dyDescent="0.25">
      <c r="A2110" s="14" t="s">
        <v>9</v>
      </c>
      <c r="B2110" s="14" t="s">
        <v>10</v>
      </c>
      <c r="C2110" s="14" t="s">
        <v>89</v>
      </c>
      <c r="D2110" s="14" t="s">
        <v>90</v>
      </c>
      <c r="E2110" s="14">
        <v>1597</v>
      </c>
      <c r="F2110" s="14"/>
    </row>
    <row r="2111" spans="1:6" x14ac:dyDescent="0.25">
      <c r="A2111" s="14" t="s">
        <v>9</v>
      </c>
      <c r="B2111" s="14" t="s">
        <v>10</v>
      </c>
      <c r="C2111" s="14" t="s">
        <v>91</v>
      </c>
      <c r="D2111" s="14" t="s">
        <v>92</v>
      </c>
      <c r="E2111" s="14">
        <v>1202</v>
      </c>
      <c r="F2111" s="14"/>
    </row>
    <row r="2112" spans="1:6" x14ac:dyDescent="0.25">
      <c r="A2112" s="14" t="s">
        <v>9</v>
      </c>
      <c r="B2112" s="14" t="s">
        <v>10</v>
      </c>
      <c r="C2112" s="14" t="s">
        <v>93</v>
      </c>
      <c r="D2112" s="14" t="s">
        <v>94</v>
      </c>
      <c r="E2112" s="14">
        <v>7697</v>
      </c>
      <c r="F2112" s="14"/>
    </row>
    <row r="2113" spans="1:6" x14ac:dyDescent="0.25">
      <c r="A2113" s="14" t="s">
        <v>9</v>
      </c>
      <c r="B2113" s="14" t="s">
        <v>10</v>
      </c>
      <c r="C2113" s="14" t="s">
        <v>95</v>
      </c>
      <c r="D2113" s="14" t="s">
        <v>96</v>
      </c>
      <c r="E2113" s="14">
        <v>18884</v>
      </c>
      <c r="F2113" s="14"/>
    </row>
    <row r="2114" spans="1:6" x14ac:dyDescent="0.25">
      <c r="A2114" s="14" t="s">
        <v>9</v>
      </c>
      <c r="B2114" s="14" t="s">
        <v>10</v>
      </c>
      <c r="C2114" s="14" t="s">
        <v>97</v>
      </c>
      <c r="D2114" s="14" t="s">
        <v>98</v>
      </c>
      <c r="E2114" s="14">
        <v>2689</v>
      </c>
      <c r="F2114" s="14"/>
    </row>
    <row r="2115" spans="1:6" x14ac:dyDescent="0.25">
      <c r="A2115" s="14" t="s">
        <v>9</v>
      </c>
      <c r="B2115" s="14" t="s">
        <v>10</v>
      </c>
      <c r="C2115" s="14" t="s">
        <v>99</v>
      </c>
      <c r="D2115" s="14" t="s">
        <v>100</v>
      </c>
      <c r="E2115" s="14">
        <v>8641</v>
      </c>
      <c r="F2115" s="14"/>
    </row>
    <row r="2116" spans="1:6" x14ac:dyDescent="0.25">
      <c r="A2116" s="14" t="s">
        <v>9</v>
      </c>
      <c r="B2116" s="14" t="s">
        <v>10</v>
      </c>
      <c r="C2116" s="14" t="s">
        <v>101</v>
      </c>
      <c r="D2116" s="14" t="s">
        <v>102</v>
      </c>
      <c r="E2116" s="14">
        <v>4746</v>
      </c>
      <c r="F2116" s="14"/>
    </row>
    <row r="2117" spans="1:6" x14ac:dyDescent="0.25">
      <c r="A2117" s="14" t="s">
        <v>9</v>
      </c>
      <c r="B2117" s="14" t="s">
        <v>10</v>
      </c>
      <c r="C2117" s="14" t="s">
        <v>103</v>
      </c>
      <c r="D2117" s="14" t="s">
        <v>104</v>
      </c>
      <c r="E2117" s="14">
        <v>474</v>
      </c>
      <c r="F2117" s="14"/>
    </row>
    <row r="2118" spans="1:6" x14ac:dyDescent="0.25">
      <c r="A2118" s="14" t="s">
        <v>9</v>
      </c>
      <c r="B2118" s="14" t="s">
        <v>10</v>
      </c>
      <c r="C2118" s="14" t="s">
        <v>105</v>
      </c>
      <c r="D2118" s="14" t="s">
        <v>106</v>
      </c>
      <c r="E2118" s="14">
        <v>20127</v>
      </c>
      <c r="F2118" s="14"/>
    </row>
    <row r="2119" spans="1:6" x14ac:dyDescent="0.25">
      <c r="A2119" s="14" t="s">
        <v>9</v>
      </c>
      <c r="B2119" s="14" t="s">
        <v>10</v>
      </c>
      <c r="C2119" s="14" t="s">
        <v>107</v>
      </c>
      <c r="D2119" s="14" t="s">
        <v>108</v>
      </c>
      <c r="E2119" s="14">
        <v>3353</v>
      </c>
      <c r="F2119" s="14"/>
    </row>
    <row r="2120" spans="1:6" x14ac:dyDescent="0.25">
      <c r="A2120" s="14" t="s">
        <v>9</v>
      </c>
      <c r="B2120" s="14" t="s">
        <v>10</v>
      </c>
      <c r="C2120" s="14" t="s">
        <v>109</v>
      </c>
      <c r="D2120" s="14" t="s">
        <v>110</v>
      </c>
      <c r="E2120" s="14">
        <v>4009</v>
      </c>
      <c r="F2120" s="14"/>
    </row>
    <row r="2121" spans="1:6" x14ac:dyDescent="0.25">
      <c r="A2121" s="14" t="s">
        <v>9</v>
      </c>
      <c r="B2121" s="14" t="s">
        <v>10</v>
      </c>
      <c r="C2121" s="14" t="s">
        <v>111</v>
      </c>
      <c r="D2121" s="14" t="s">
        <v>112</v>
      </c>
      <c r="E2121" s="14">
        <v>36000</v>
      </c>
      <c r="F2121" s="14"/>
    </row>
    <row r="2122" spans="1:6" x14ac:dyDescent="0.25">
      <c r="A2122" s="14" t="s">
        <v>9</v>
      </c>
      <c r="B2122" s="14" t="s">
        <v>10</v>
      </c>
      <c r="C2122" s="14" t="s">
        <v>113</v>
      </c>
      <c r="D2122" s="14" t="s">
        <v>114</v>
      </c>
      <c r="E2122" s="14" t="s">
        <v>335</v>
      </c>
      <c r="F2122" s="14"/>
    </row>
    <row r="2123" spans="1:6" x14ac:dyDescent="0.25">
      <c r="A2123" s="14" t="s">
        <v>9</v>
      </c>
      <c r="B2123" s="14" t="s">
        <v>10</v>
      </c>
      <c r="C2123" s="14" t="s">
        <v>359</v>
      </c>
      <c r="D2123" s="14" t="s">
        <v>360</v>
      </c>
      <c r="E2123" s="14" t="s">
        <v>335</v>
      </c>
      <c r="F2123" s="14"/>
    </row>
    <row r="2124" spans="1:6" x14ac:dyDescent="0.25">
      <c r="A2124" s="14" t="s">
        <v>9</v>
      </c>
      <c r="B2124" s="14" t="s">
        <v>10</v>
      </c>
      <c r="C2124" s="14" t="s">
        <v>115</v>
      </c>
      <c r="D2124" s="14" t="s">
        <v>116</v>
      </c>
      <c r="E2124" s="14">
        <v>0</v>
      </c>
      <c r="F2124" s="14"/>
    </row>
    <row r="2125" spans="1:6" x14ac:dyDescent="0.25">
      <c r="A2125" s="14" t="s">
        <v>9</v>
      </c>
      <c r="B2125" s="14" t="s">
        <v>10</v>
      </c>
      <c r="C2125" s="14" t="s">
        <v>117</v>
      </c>
      <c r="D2125" s="14" t="s">
        <v>118</v>
      </c>
      <c r="E2125" s="14">
        <v>8020</v>
      </c>
      <c r="F2125" s="14"/>
    </row>
    <row r="2126" spans="1:6" x14ac:dyDescent="0.25">
      <c r="A2126" s="14" t="s">
        <v>9</v>
      </c>
      <c r="B2126" s="14" t="s">
        <v>10</v>
      </c>
      <c r="C2126" s="14" t="s">
        <v>119</v>
      </c>
      <c r="D2126" s="14" t="s">
        <v>120</v>
      </c>
      <c r="E2126" s="14">
        <v>4276</v>
      </c>
      <c r="F2126" s="14"/>
    </row>
    <row r="2127" spans="1:6" x14ac:dyDescent="0.25">
      <c r="A2127" s="14" t="s">
        <v>9</v>
      </c>
      <c r="B2127" s="14" t="s">
        <v>10</v>
      </c>
      <c r="C2127" s="14" t="s">
        <v>361</v>
      </c>
      <c r="D2127" s="14" t="s">
        <v>362</v>
      </c>
      <c r="E2127" s="14" t="s">
        <v>335</v>
      </c>
      <c r="F2127" s="14"/>
    </row>
    <row r="2128" spans="1:6" x14ac:dyDescent="0.25">
      <c r="A2128" s="14" t="s">
        <v>9</v>
      </c>
      <c r="B2128" s="14" t="s">
        <v>10</v>
      </c>
      <c r="C2128" s="14" t="s">
        <v>121</v>
      </c>
      <c r="D2128" s="14" t="s">
        <v>122</v>
      </c>
      <c r="E2128" s="14">
        <v>0</v>
      </c>
      <c r="F2128" s="14"/>
    </row>
    <row r="2129" spans="1:6" x14ac:dyDescent="0.25">
      <c r="A2129" s="14" t="s">
        <v>9</v>
      </c>
      <c r="B2129" s="14" t="s">
        <v>10</v>
      </c>
      <c r="C2129" s="14" t="s">
        <v>123</v>
      </c>
      <c r="D2129" s="14" t="s">
        <v>124</v>
      </c>
      <c r="E2129" s="14">
        <v>338</v>
      </c>
      <c r="F2129" s="14"/>
    </row>
    <row r="2130" spans="1:6" x14ac:dyDescent="0.25">
      <c r="A2130" s="14" t="s">
        <v>9</v>
      </c>
      <c r="B2130" s="14" t="s">
        <v>10</v>
      </c>
      <c r="C2130" s="14" t="s">
        <v>125</v>
      </c>
      <c r="D2130" s="14" t="s">
        <v>126</v>
      </c>
      <c r="E2130" s="14" t="s">
        <v>335</v>
      </c>
      <c r="F2130" s="14"/>
    </row>
    <row r="2131" spans="1:6" x14ac:dyDescent="0.25">
      <c r="A2131" s="14" t="s">
        <v>9</v>
      </c>
      <c r="B2131" s="14" t="s">
        <v>10</v>
      </c>
      <c r="C2131" s="14" t="s">
        <v>127</v>
      </c>
      <c r="D2131" s="14" t="s">
        <v>128</v>
      </c>
      <c r="E2131" s="14">
        <v>0</v>
      </c>
      <c r="F2131" s="14"/>
    </row>
    <row r="2132" spans="1:6" x14ac:dyDescent="0.25">
      <c r="A2132" s="14" t="s">
        <v>9</v>
      </c>
      <c r="B2132" s="14" t="s">
        <v>10</v>
      </c>
      <c r="C2132" s="14" t="s">
        <v>129</v>
      </c>
      <c r="D2132" s="14" t="s">
        <v>130</v>
      </c>
      <c r="E2132" s="14">
        <v>10197</v>
      </c>
      <c r="F2132" s="14"/>
    </row>
    <row r="2133" spans="1:6" x14ac:dyDescent="0.25">
      <c r="A2133" s="14" t="s">
        <v>9</v>
      </c>
      <c r="B2133" s="14" t="s">
        <v>10</v>
      </c>
      <c r="C2133" s="14" t="s">
        <v>363</v>
      </c>
      <c r="D2133" s="14" t="s">
        <v>364</v>
      </c>
      <c r="E2133" s="14">
        <v>2303</v>
      </c>
      <c r="F2133" s="14"/>
    </row>
    <row r="2134" spans="1:6" x14ac:dyDescent="0.25">
      <c r="A2134" s="14" t="s">
        <v>9</v>
      </c>
      <c r="B2134" s="14" t="s">
        <v>10</v>
      </c>
      <c r="C2134" s="14" t="s">
        <v>365</v>
      </c>
      <c r="D2134" s="14" t="s">
        <v>366</v>
      </c>
      <c r="E2134" s="14" t="s">
        <v>335</v>
      </c>
      <c r="F2134" s="14"/>
    </row>
    <row r="2135" spans="1:6" x14ac:dyDescent="0.25">
      <c r="A2135" s="14" t="s">
        <v>9</v>
      </c>
      <c r="B2135" s="14" t="s">
        <v>10</v>
      </c>
      <c r="C2135" s="14" t="s">
        <v>131</v>
      </c>
      <c r="D2135" s="14" t="s">
        <v>132</v>
      </c>
      <c r="E2135" s="14" t="s">
        <v>335</v>
      </c>
      <c r="F2135" s="14"/>
    </row>
    <row r="2136" spans="1:6" x14ac:dyDescent="0.25">
      <c r="A2136" s="14" t="s">
        <v>9</v>
      </c>
      <c r="B2136" s="14" t="s">
        <v>10</v>
      </c>
      <c r="C2136" s="14" t="s">
        <v>367</v>
      </c>
      <c r="D2136" s="14" t="s">
        <v>368</v>
      </c>
      <c r="E2136" s="14" t="s">
        <v>369</v>
      </c>
      <c r="F2136" s="14"/>
    </row>
    <row r="2137" spans="1:6" x14ac:dyDescent="0.25">
      <c r="A2137" s="14" t="s">
        <v>9</v>
      </c>
      <c r="B2137" s="14" t="s">
        <v>10</v>
      </c>
      <c r="C2137" s="14" t="s">
        <v>133</v>
      </c>
      <c r="D2137" s="14" t="s">
        <v>134</v>
      </c>
      <c r="E2137" s="14">
        <v>3986</v>
      </c>
      <c r="F2137" s="14"/>
    </row>
    <row r="2138" spans="1:6" x14ac:dyDescent="0.25">
      <c r="A2138" s="14" t="s">
        <v>9</v>
      </c>
      <c r="B2138" s="14" t="s">
        <v>10</v>
      </c>
      <c r="C2138" s="14" t="s">
        <v>135</v>
      </c>
      <c r="D2138" s="14" t="s">
        <v>136</v>
      </c>
      <c r="E2138" s="14">
        <v>0</v>
      </c>
      <c r="F2138" s="14"/>
    </row>
    <row r="2139" spans="1:6" x14ac:dyDescent="0.25">
      <c r="A2139" s="14" t="s">
        <v>9</v>
      </c>
      <c r="B2139" s="14" t="s">
        <v>10</v>
      </c>
      <c r="C2139" s="14" t="s">
        <v>370</v>
      </c>
      <c r="D2139" s="14" t="s">
        <v>371</v>
      </c>
      <c r="E2139" s="14">
        <v>0</v>
      </c>
      <c r="F2139" s="14"/>
    </row>
    <row r="2140" spans="1:6" x14ac:dyDescent="0.25">
      <c r="A2140" s="14" t="s">
        <v>9</v>
      </c>
      <c r="B2140" s="14" t="s">
        <v>10</v>
      </c>
      <c r="C2140" s="14" t="s">
        <v>137</v>
      </c>
      <c r="D2140" s="14" t="s">
        <v>138</v>
      </c>
      <c r="E2140" s="14">
        <v>16498</v>
      </c>
      <c r="F2140" s="14"/>
    </row>
    <row r="2141" spans="1:6" x14ac:dyDescent="0.25">
      <c r="A2141" s="14" t="s">
        <v>9</v>
      </c>
      <c r="B2141" s="14" t="s">
        <v>10</v>
      </c>
      <c r="C2141" s="14" t="s">
        <v>139</v>
      </c>
      <c r="D2141" s="14" t="s">
        <v>140</v>
      </c>
      <c r="E2141" s="14">
        <v>0</v>
      </c>
      <c r="F2141" s="14"/>
    </row>
    <row r="2142" spans="1:6" x14ac:dyDescent="0.25">
      <c r="A2142" s="14" t="s">
        <v>9</v>
      </c>
      <c r="B2142" s="14" t="s">
        <v>10</v>
      </c>
      <c r="C2142" s="14" t="s">
        <v>141</v>
      </c>
      <c r="D2142" s="14" t="s">
        <v>142</v>
      </c>
      <c r="E2142" s="14">
        <v>13808</v>
      </c>
      <c r="F2142" s="14"/>
    </row>
    <row r="2143" spans="1:6" x14ac:dyDescent="0.25">
      <c r="A2143" s="14" t="s">
        <v>9</v>
      </c>
      <c r="B2143" s="14" t="s">
        <v>10</v>
      </c>
      <c r="C2143" s="14" t="s">
        <v>143</v>
      </c>
      <c r="D2143" s="14" t="s">
        <v>144</v>
      </c>
      <c r="E2143" s="14">
        <v>0</v>
      </c>
      <c r="F2143" s="14"/>
    </row>
    <row r="2144" spans="1:6" x14ac:dyDescent="0.25">
      <c r="A2144" s="14" t="s">
        <v>9</v>
      </c>
      <c r="B2144" s="14" t="s">
        <v>10</v>
      </c>
      <c r="C2144" s="14" t="s">
        <v>145</v>
      </c>
      <c r="D2144" s="14" t="s">
        <v>146</v>
      </c>
      <c r="E2144" s="14">
        <v>2690</v>
      </c>
      <c r="F2144" s="14"/>
    </row>
    <row r="2145" spans="1:6" x14ac:dyDescent="0.25">
      <c r="A2145" s="14" t="s">
        <v>9</v>
      </c>
      <c r="B2145" s="14" t="s">
        <v>10</v>
      </c>
      <c r="C2145" s="14" t="s">
        <v>147</v>
      </c>
      <c r="D2145" s="14" t="s">
        <v>148</v>
      </c>
      <c r="E2145" s="14">
        <v>0</v>
      </c>
      <c r="F2145" s="14"/>
    </row>
    <row r="2146" spans="1:6" x14ac:dyDescent="0.25">
      <c r="A2146" s="14" t="s">
        <v>9</v>
      </c>
      <c r="B2146" s="14" t="s">
        <v>10</v>
      </c>
      <c r="C2146" s="14" t="s">
        <v>149</v>
      </c>
      <c r="D2146" s="14" t="s">
        <v>150</v>
      </c>
      <c r="E2146" s="14">
        <v>6693</v>
      </c>
      <c r="F2146" s="14"/>
    </row>
    <row r="2147" spans="1:6" x14ac:dyDescent="0.25">
      <c r="A2147" s="14" t="s">
        <v>9</v>
      </c>
      <c r="B2147" s="14" t="s">
        <v>10</v>
      </c>
      <c r="C2147" s="14" t="s">
        <v>151</v>
      </c>
      <c r="D2147" s="14" t="s">
        <v>152</v>
      </c>
      <c r="E2147" s="14">
        <v>4752</v>
      </c>
      <c r="F2147" s="14"/>
    </row>
    <row r="2148" spans="1:6" x14ac:dyDescent="0.25">
      <c r="A2148" s="14" t="s">
        <v>9</v>
      </c>
      <c r="B2148" s="14" t="s">
        <v>10</v>
      </c>
      <c r="C2148" s="14" t="s">
        <v>153</v>
      </c>
      <c r="D2148" s="14" t="s">
        <v>154</v>
      </c>
      <c r="E2148" s="14">
        <v>1941</v>
      </c>
      <c r="F2148" s="14"/>
    </row>
    <row r="2149" spans="1:6" x14ac:dyDescent="0.25">
      <c r="A2149" s="14" t="s">
        <v>9</v>
      </c>
      <c r="B2149" s="14" t="s">
        <v>10</v>
      </c>
      <c r="C2149" s="14" t="s">
        <v>155</v>
      </c>
      <c r="D2149" s="14" t="s">
        <v>156</v>
      </c>
      <c r="E2149" s="14">
        <v>0</v>
      </c>
      <c r="F2149" s="14"/>
    </row>
    <row r="2150" spans="1:6" x14ac:dyDescent="0.25">
      <c r="A2150" s="14" t="s">
        <v>9</v>
      </c>
      <c r="B2150" s="14" t="s">
        <v>10</v>
      </c>
      <c r="C2150" s="14" t="s">
        <v>157</v>
      </c>
      <c r="D2150" s="14" t="s">
        <v>158</v>
      </c>
      <c r="E2150" s="14">
        <v>11674</v>
      </c>
      <c r="F2150" s="14"/>
    </row>
    <row r="2151" spans="1:6" x14ac:dyDescent="0.25">
      <c r="A2151" s="14" t="s">
        <v>9</v>
      </c>
      <c r="B2151" s="14" t="s">
        <v>10</v>
      </c>
      <c r="C2151" s="14" t="s">
        <v>159</v>
      </c>
      <c r="D2151" s="14" t="s">
        <v>160</v>
      </c>
      <c r="E2151" s="14">
        <v>1557</v>
      </c>
      <c r="F2151" s="14"/>
    </row>
    <row r="2152" spans="1:6" x14ac:dyDescent="0.25">
      <c r="A2152" s="14" t="s">
        <v>9</v>
      </c>
      <c r="B2152" s="14" t="s">
        <v>10</v>
      </c>
      <c r="C2152" s="14" t="s">
        <v>161</v>
      </c>
      <c r="D2152" s="14" t="s">
        <v>162</v>
      </c>
      <c r="E2152" s="14">
        <v>7953</v>
      </c>
      <c r="F2152" s="14"/>
    </row>
    <row r="2153" spans="1:6" x14ac:dyDescent="0.25">
      <c r="A2153" s="14" t="s">
        <v>9</v>
      </c>
      <c r="B2153" s="14" t="s">
        <v>10</v>
      </c>
      <c r="C2153" s="14" t="s">
        <v>163</v>
      </c>
      <c r="D2153" s="14" t="s">
        <v>164</v>
      </c>
      <c r="E2153" s="14">
        <v>5578</v>
      </c>
      <c r="F2153" s="14"/>
    </row>
    <row r="2154" spans="1:6" x14ac:dyDescent="0.25">
      <c r="A2154" s="14" t="s">
        <v>9</v>
      </c>
      <c r="B2154" s="14" t="s">
        <v>10</v>
      </c>
      <c r="C2154" s="14" t="s">
        <v>165</v>
      </c>
      <c r="D2154" s="14" t="s">
        <v>166</v>
      </c>
      <c r="E2154" s="14">
        <v>2375</v>
      </c>
      <c r="F2154" s="14"/>
    </row>
    <row r="2155" spans="1:6" x14ac:dyDescent="0.25">
      <c r="A2155" s="14" t="s">
        <v>9</v>
      </c>
      <c r="B2155" s="14" t="s">
        <v>10</v>
      </c>
      <c r="C2155" s="14" t="s">
        <v>167</v>
      </c>
      <c r="D2155" s="14" t="s">
        <v>168</v>
      </c>
      <c r="E2155" s="14">
        <v>10181</v>
      </c>
      <c r="F2155" s="14"/>
    </row>
    <row r="2156" spans="1:6" x14ac:dyDescent="0.25">
      <c r="A2156" s="14" t="s">
        <v>9</v>
      </c>
      <c r="B2156" s="14" t="s">
        <v>10</v>
      </c>
      <c r="C2156" s="14" t="s">
        <v>169</v>
      </c>
      <c r="D2156" s="14" t="s">
        <v>170</v>
      </c>
      <c r="E2156" s="14">
        <v>118357</v>
      </c>
      <c r="F2156" s="14"/>
    </row>
    <row r="2157" spans="1:6" x14ac:dyDescent="0.25">
      <c r="A2157" s="14" t="s">
        <v>9</v>
      </c>
      <c r="B2157" s="14" t="s">
        <v>10</v>
      </c>
      <c r="C2157" s="14" t="s">
        <v>171</v>
      </c>
      <c r="D2157" s="14" t="s">
        <v>172</v>
      </c>
      <c r="E2157" s="14">
        <v>33708</v>
      </c>
      <c r="F2157" s="14"/>
    </row>
    <row r="2158" spans="1:6" x14ac:dyDescent="0.25">
      <c r="A2158" s="14" t="s">
        <v>9</v>
      </c>
      <c r="B2158" s="14" t="s">
        <v>10</v>
      </c>
      <c r="C2158" s="14" t="s">
        <v>372</v>
      </c>
      <c r="D2158" s="14" t="s">
        <v>373</v>
      </c>
      <c r="E2158" s="14" t="s">
        <v>335</v>
      </c>
      <c r="F2158" s="14"/>
    </row>
    <row r="2159" spans="1:6" x14ac:dyDescent="0.25">
      <c r="A2159" s="14" t="s">
        <v>9</v>
      </c>
      <c r="B2159" s="14" t="s">
        <v>10</v>
      </c>
      <c r="C2159" s="14" t="s">
        <v>374</v>
      </c>
      <c r="D2159" s="14" t="s">
        <v>375</v>
      </c>
      <c r="E2159" s="14" t="s">
        <v>335</v>
      </c>
      <c r="F2159" s="14"/>
    </row>
    <row r="2160" spans="1:6" x14ac:dyDescent="0.25">
      <c r="A2160" s="14" t="s">
        <v>9</v>
      </c>
      <c r="B2160" s="14" t="s">
        <v>10</v>
      </c>
      <c r="C2160" s="14" t="s">
        <v>173</v>
      </c>
      <c r="D2160" s="14" t="s">
        <v>174</v>
      </c>
      <c r="E2160" s="14">
        <v>34255</v>
      </c>
      <c r="F2160" s="14"/>
    </row>
    <row r="2161" spans="1:6" x14ac:dyDescent="0.25">
      <c r="A2161" s="14" t="s">
        <v>9</v>
      </c>
      <c r="B2161" s="14" t="s">
        <v>10</v>
      </c>
      <c r="C2161" s="14" t="s">
        <v>175</v>
      </c>
      <c r="D2161" s="14" t="s">
        <v>176</v>
      </c>
      <c r="E2161" s="14">
        <v>722</v>
      </c>
      <c r="F2161" s="14"/>
    </row>
    <row r="2162" spans="1:6" x14ac:dyDescent="0.25">
      <c r="A2162" s="14" t="s">
        <v>9</v>
      </c>
      <c r="B2162" s="14" t="s">
        <v>10</v>
      </c>
      <c r="C2162" s="14" t="s">
        <v>376</v>
      </c>
      <c r="D2162" s="14" t="s">
        <v>377</v>
      </c>
      <c r="E2162" s="14" t="s">
        <v>335</v>
      </c>
      <c r="F2162" s="14"/>
    </row>
    <row r="2163" spans="1:6" x14ac:dyDescent="0.25">
      <c r="A2163" s="14" t="s">
        <v>9</v>
      </c>
      <c r="B2163" s="14" t="s">
        <v>10</v>
      </c>
      <c r="C2163" s="14" t="s">
        <v>378</v>
      </c>
      <c r="D2163" s="14" t="s">
        <v>379</v>
      </c>
      <c r="E2163" s="14" t="s">
        <v>335</v>
      </c>
      <c r="F2163" s="14"/>
    </row>
    <row r="2164" spans="1:6" x14ac:dyDescent="0.25">
      <c r="A2164" s="14" t="s">
        <v>9</v>
      </c>
      <c r="B2164" s="14" t="s">
        <v>10</v>
      </c>
      <c r="C2164" s="14" t="s">
        <v>177</v>
      </c>
      <c r="D2164" s="14" t="s">
        <v>178</v>
      </c>
      <c r="E2164" s="14">
        <v>373</v>
      </c>
      <c r="F2164" s="14"/>
    </row>
    <row r="2165" spans="1:6" x14ac:dyDescent="0.25">
      <c r="A2165" s="14" t="s">
        <v>9</v>
      </c>
      <c r="B2165" s="14" t="s">
        <v>10</v>
      </c>
      <c r="C2165" s="14" t="s">
        <v>179</v>
      </c>
      <c r="D2165" s="14" t="s">
        <v>180</v>
      </c>
      <c r="E2165" s="14">
        <v>46369</v>
      </c>
      <c r="F2165" s="14"/>
    </row>
    <row r="2166" spans="1:6" x14ac:dyDescent="0.25">
      <c r="A2166" s="14" t="s">
        <v>9</v>
      </c>
      <c r="B2166" s="14" t="s">
        <v>10</v>
      </c>
      <c r="C2166" s="14" t="s">
        <v>181</v>
      </c>
      <c r="D2166" s="14" t="s">
        <v>182</v>
      </c>
      <c r="E2166" s="14">
        <v>9015</v>
      </c>
      <c r="F2166" s="14"/>
    </row>
    <row r="2167" spans="1:6" x14ac:dyDescent="0.25">
      <c r="A2167" s="14" t="s">
        <v>9</v>
      </c>
      <c r="B2167" s="14" t="s">
        <v>10</v>
      </c>
      <c r="C2167" s="14" t="s">
        <v>183</v>
      </c>
      <c r="D2167" s="14" t="s">
        <v>184</v>
      </c>
      <c r="E2167" s="14">
        <v>37354</v>
      </c>
      <c r="F2167" s="14"/>
    </row>
    <row r="2168" spans="1:6" x14ac:dyDescent="0.25">
      <c r="A2168" s="14" t="s">
        <v>9</v>
      </c>
      <c r="B2168" s="14" t="s">
        <v>10</v>
      </c>
      <c r="C2168" s="14" t="s">
        <v>185</v>
      </c>
      <c r="D2168" s="14" t="s">
        <v>186</v>
      </c>
      <c r="E2168" s="14">
        <v>26271</v>
      </c>
      <c r="F2168" s="14"/>
    </row>
    <row r="2169" spans="1:6" x14ac:dyDescent="0.25">
      <c r="A2169" s="14" t="s">
        <v>9</v>
      </c>
      <c r="B2169" s="14" t="s">
        <v>10</v>
      </c>
      <c r="C2169" s="14" t="s">
        <v>187</v>
      </c>
      <c r="D2169" s="14" t="s">
        <v>188</v>
      </c>
      <c r="E2169" s="14">
        <v>5397</v>
      </c>
      <c r="F2169" s="14"/>
    </row>
    <row r="2170" spans="1:6" x14ac:dyDescent="0.25">
      <c r="A2170" s="14" t="s">
        <v>9</v>
      </c>
      <c r="B2170" s="14" t="s">
        <v>10</v>
      </c>
      <c r="C2170" s="14" t="s">
        <v>189</v>
      </c>
      <c r="D2170" s="14" t="s">
        <v>190</v>
      </c>
      <c r="E2170" s="14">
        <v>4052</v>
      </c>
      <c r="F2170" s="14"/>
    </row>
    <row r="2171" spans="1:6" x14ac:dyDescent="0.25">
      <c r="A2171" s="14" t="s">
        <v>9</v>
      </c>
      <c r="B2171" s="14" t="s">
        <v>10</v>
      </c>
      <c r="C2171" s="14" t="s">
        <v>191</v>
      </c>
      <c r="D2171" s="14" t="s">
        <v>192</v>
      </c>
      <c r="E2171" s="14" t="s">
        <v>335</v>
      </c>
      <c r="F2171" s="14"/>
    </row>
    <row r="2172" spans="1:6" x14ac:dyDescent="0.25">
      <c r="A2172" s="14" t="s">
        <v>9</v>
      </c>
      <c r="B2172" s="14" t="s">
        <v>10</v>
      </c>
      <c r="C2172" s="14" t="s">
        <v>193</v>
      </c>
      <c r="D2172" s="14" t="s">
        <v>194</v>
      </c>
      <c r="E2172" s="14" t="s">
        <v>335</v>
      </c>
      <c r="F2172" s="14"/>
    </row>
    <row r="2173" spans="1:6" x14ac:dyDescent="0.25">
      <c r="A2173" s="14" t="s">
        <v>9</v>
      </c>
      <c r="B2173" s="14" t="s">
        <v>10</v>
      </c>
      <c r="C2173" s="14" t="s">
        <v>195</v>
      </c>
      <c r="D2173" s="14" t="s">
        <v>196</v>
      </c>
      <c r="E2173" s="14">
        <v>496032</v>
      </c>
      <c r="F2173" s="14"/>
    </row>
    <row r="2174" spans="1:6" x14ac:dyDescent="0.25">
      <c r="A2174" s="14" t="s">
        <v>9</v>
      </c>
      <c r="B2174" s="14" t="s">
        <v>10</v>
      </c>
      <c r="C2174" s="14" t="s">
        <v>197</v>
      </c>
      <c r="D2174" s="14" t="s">
        <v>198</v>
      </c>
      <c r="E2174" s="14">
        <v>224153</v>
      </c>
      <c r="F2174" s="14"/>
    </row>
    <row r="2175" spans="1:6" x14ac:dyDescent="0.25">
      <c r="A2175" s="14" t="s">
        <v>9</v>
      </c>
      <c r="B2175" s="14" t="s">
        <v>10</v>
      </c>
      <c r="C2175" s="14" t="s">
        <v>199</v>
      </c>
      <c r="D2175" s="14" t="s">
        <v>200</v>
      </c>
      <c r="E2175" s="14">
        <v>7176</v>
      </c>
      <c r="F2175" s="14"/>
    </row>
    <row r="2176" spans="1:6" x14ac:dyDescent="0.25">
      <c r="A2176" s="14" t="s">
        <v>9</v>
      </c>
      <c r="B2176" s="14" t="s">
        <v>10</v>
      </c>
      <c r="C2176" s="14" t="s">
        <v>201</v>
      </c>
      <c r="D2176" s="14" t="s">
        <v>202</v>
      </c>
      <c r="E2176" s="14">
        <v>264703</v>
      </c>
      <c r="F2176" s="14"/>
    </row>
    <row r="2177" spans="1:6" x14ac:dyDescent="0.25">
      <c r="A2177" s="14" t="s">
        <v>9</v>
      </c>
      <c r="B2177" s="14" t="s">
        <v>10</v>
      </c>
      <c r="C2177" s="14" t="s">
        <v>203</v>
      </c>
      <c r="D2177" s="14" t="s">
        <v>204</v>
      </c>
      <c r="E2177" s="14">
        <v>33712</v>
      </c>
      <c r="F2177" s="14"/>
    </row>
    <row r="2178" spans="1:6" x14ac:dyDescent="0.25">
      <c r="A2178" s="14" t="s">
        <v>9</v>
      </c>
      <c r="B2178" s="14" t="s">
        <v>10</v>
      </c>
      <c r="C2178" s="14" t="s">
        <v>205</v>
      </c>
      <c r="D2178" s="14" t="s">
        <v>206</v>
      </c>
      <c r="E2178" s="14">
        <v>230991</v>
      </c>
      <c r="F2178" s="14"/>
    </row>
    <row r="2179" spans="1:6" ht="15.75" x14ac:dyDescent="0.3">
      <c r="A2179" s="99" t="s">
        <v>207</v>
      </c>
      <c r="B2179" s="96"/>
      <c r="C2179" s="96"/>
      <c r="D2179" s="96"/>
      <c r="E2179" s="96"/>
      <c r="F2179" s="14"/>
    </row>
    <row r="2180" spans="1:6" x14ac:dyDescent="0.25">
      <c r="A2180" s="95" t="s">
        <v>208</v>
      </c>
      <c r="B2180" s="96"/>
      <c r="C2180" s="96"/>
      <c r="D2180" s="96"/>
      <c r="E2180" s="96"/>
      <c r="F2180" s="14"/>
    </row>
    <row r="2181" spans="1:6" x14ac:dyDescent="0.25">
      <c r="A2181" s="95" t="s">
        <v>209</v>
      </c>
      <c r="B2181" s="96"/>
      <c r="C2181" s="96"/>
      <c r="D2181" s="96"/>
      <c r="E2181" s="96"/>
      <c r="F2181" s="14"/>
    </row>
    <row r="2182" spans="1:6" x14ac:dyDescent="0.25">
      <c r="A2182" s="95" t="s">
        <v>210</v>
      </c>
      <c r="B2182" s="96"/>
      <c r="C2182" s="96"/>
      <c r="D2182" s="96"/>
      <c r="E2182" s="96"/>
      <c r="F2182" s="14"/>
    </row>
    <row r="2183" spans="1:6" x14ac:dyDescent="0.25">
      <c r="A2183" s="95" t="s">
        <v>211</v>
      </c>
      <c r="B2183" s="96"/>
      <c r="C2183" s="96"/>
      <c r="D2183" s="96"/>
      <c r="E2183" s="96"/>
      <c r="F2183" s="14"/>
    </row>
    <row r="2184" spans="1:6" x14ac:dyDescent="0.25">
      <c r="A2184" s="95" t="s">
        <v>212</v>
      </c>
      <c r="B2184" s="96"/>
      <c r="C2184" s="96"/>
      <c r="D2184" s="96"/>
      <c r="E2184" s="96"/>
      <c r="F2184" s="14"/>
    </row>
    <row r="2185" spans="1:6" x14ac:dyDescent="0.25">
      <c r="A2185" s="95" t="s">
        <v>213</v>
      </c>
      <c r="B2185" s="96"/>
      <c r="C2185" s="96"/>
      <c r="D2185" s="96"/>
      <c r="E2185" s="96"/>
      <c r="F2185" s="14"/>
    </row>
    <row r="2186" spans="1:6" x14ac:dyDescent="0.25">
      <c r="A2186" s="95" t="s">
        <v>214</v>
      </c>
      <c r="B2186" s="96"/>
      <c r="C2186" s="96"/>
      <c r="D2186" s="96"/>
      <c r="E2186" s="96"/>
      <c r="F2186" s="14"/>
    </row>
    <row r="2187" spans="1:6" x14ac:dyDescent="0.25">
      <c r="A2187" s="95" t="s">
        <v>215</v>
      </c>
      <c r="B2187" s="96"/>
      <c r="C2187" s="96"/>
      <c r="D2187" s="96"/>
      <c r="E2187" s="96"/>
      <c r="F2187" s="14"/>
    </row>
    <row r="2188" spans="1:6" x14ac:dyDescent="0.25">
      <c r="A2188" s="14"/>
      <c r="B2188" s="14"/>
      <c r="C2188" s="14"/>
      <c r="D2188" s="14"/>
      <c r="E2188" s="14"/>
      <c r="F2188" s="14"/>
    </row>
    <row r="2189" spans="1:6" x14ac:dyDescent="0.25">
      <c r="A2189" s="14"/>
      <c r="B2189" s="14"/>
      <c r="C2189" s="14"/>
      <c r="D2189" s="14"/>
      <c r="E2189" s="14"/>
      <c r="F2189" s="14"/>
    </row>
    <row r="2190" spans="1:6" x14ac:dyDescent="0.25">
      <c r="A2190" s="14"/>
      <c r="B2190" s="14"/>
      <c r="C2190" s="14"/>
      <c r="D2190" s="14"/>
      <c r="E2190" s="14"/>
      <c r="F2190" s="14"/>
    </row>
    <row r="2191" spans="1:6" x14ac:dyDescent="0.25">
      <c r="C2191"/>
    </row>
    <row r="2192" spans="1:6" x14ac:dyDescent="0.25">
      <c r="C2192"/>
    </row>
    <row r="2193" spans="1:6" x14ac:dyDescent="0.25">
      <c r="C2193"/>
    </row>
    <row r="2194" spans="1:6" x14ac:dyDescent="0.25">
      <c r="C2194"/>
    </row>
    <row r="2195" spans="1:6" ht="18" x14ac:dyDescent="0.25">
      <c r="A2195" s="97" t="s">
        <v>0</v>
      </c>
      <c r="B2195" s="96"/>
      <c r="C2195" s="96"/>
      <c r="D2195" s="96"/>
      <c r="E2195" s="96"/>
      <c r="F2195" s="14"/>
    </row>
    <row r="2196" spans="1:6" ht="16.5" x14ac:dyDescent="0.25">
      <c r="A2196" s="98" t="s">
        <v>1</v>
      </c>
      <c r="B2196" s="96"/>
      <c r="C2196" s="96"/>
      <c r="D2196" s="96"/>
      <c r="E2196" s="96"/>
      <c r="F2196" s="14"/>
    </row>
    <row r="2197" spans="1:6" x14ac:dyDescent="0.25">
      <c r="A2197" s="96" t="s">
        <v>2</v>
      </c>
      <c r="B2197" s="96"/>
      <c r="C2197" s="96"/>
      <c r="D2197" s="96"/>
      <c r="E2197" s="96"/>
      <c r="F2197" s="14"/>
    </row>
    <row r="2198" spans="1:6" x14ac:dyDescent="0.25">
      <c r="A2198" s="96" t="s">
        <v>3</v>
      </c>
      <c r="B2198" s="96"/>
      <c r="C2198" s="96"/>
      <c r="D2198" s="96"/>
      <c r="E2198" s="96"/>
      <c r="F2198" s="14"/>
    </row>
    <row r="2199" spans="1:6" x14ac:dyDescent="0.25">
      <c r="A2199" s="14"/>
      <c r="B2199" s="14"/>
      <c r="C2199" s="14"/>
      <c r="D2199" s="14"/>
      <c r="E2199" s="14"/>
      <c r="F2199" s="14"/>
    </row>
    <row r="2200" spans="1:6" x14ac:dyDescent="0.25">
      <c r="A2200" s="2" t="s">
        <v>4</v>
      </c>
      <c r="B2200" s="2" t="s">
        <v>5</v>
      </c>
      <c r="C2200" s="2" t="s">
        <v>6</v>
      </c>
      <c r="D2200" s="2" t="s">
        <v>7</v>
      </c>
      <c r="E2200" s="2" t="s">
        <v>201</v>
      </c>
      <c r="F2200" s="14"/>
    </row>
    <row r="2201" spans="1:6" x14ac:dyDescent="0.25">
      <c r="A2201" s="14" t="s">
        <v>9</v>
      </c>
      <c r="B2201" s="14" t="s">
        <v>10</v>
      </c>
      <c r="C2201" s="14" t="s">
        <v>1</v>
      </c>
      <c r="D2201" s="14" t="s">
        <v>11</v>
      </c>
      <c r="E2201" s="14" t="s">
        <v>1</v>
      </c>
      <c r="F2201" s="14"/>
    </row>
    <row r="2202" spans="1:6" x14ac:dyDescent="0.25">
      <c r="A2202" s="14" t="s">
        <v>9</v>
      </c>
      <c r="B2202" s="14" t="s">
        <v>10</v>
      </c>
      <c r="C2202" s="14" t="s">
        <v>12</v>
      </c>
      <c r="D2202" s="14" t="s">
        <v>13</v>
      </c>
      <c r="E2202" s="14">
        <v>981018</v>
      </c>
      <c r="F2202" s="14"/>
    </row>
    <row r="2203" spans="1:6" x14ac:dyDescent="0.25">
      <c r="A2203" s="14" t="s">
        <v>9</v>
      </c>
      <c r="B2203" s="14" t="s">
        <v>10</v>
      </c>
      <c r="C2203" s="14" t="s">
        <v>14</v>
      </c>
      <c r="D2203" s="14" t="s">
        <v>15</v>
      </c>
      <c r="E2203" s="14">
        <v>740923</v>
      </c>
      <c r="F2203" s="14"/>
    </row>
    <row r="2204" spans="1:6" x14ac:dyDescent="0.25">
      <c r="A2204" s="14" t="s">
        <v>9</v>
      </c>
      <c r="B2204" s="14" t="s">
        <v>10</v>
      </c>
      <c r="C2204" s="14" t="s">
        <v>16</v>
      </c>
      <c r="D2204" s="14" t="s">
        <v>17</v>
      </c>
      <c r="E2204" s="14">
        <v>240095</v>
      </c>
      <c r="F2204" s="14"/>
    </row>
    <row r="2205" spans="1:6" x14ac:dyDescent="0.25">
      <c r="A2205" s="14" t="s">
        <v>9</v>
      </c>
      <c r="B2205" s="14" t="s">
        <v>10</v>
      </c>
      <c r="C2205" s="14" t="s">
        <v>18</v>
      </c>
      <c r="D2205" s="14" t="s">
        <v>19</v>
      </c>
      <c r="E2205" s="14">
        <v>180434</v>
      </c>
      <c r="F2205" s="14"/>
    </row>
    <row r="2206" spans="1:6" x14ac:dyDescent="0.25">
      <c r="A2206" s="14" t="s">
        <v>9</v>
      </c>
      <c r="B2206" s="14" t="s">
        <v>10</v>
      </c>
      <c r="C2206" s="14" t="s">
        <v>20</v>
      </c>
      <c r="D2206" s="14" t="s">
        <v>21</v>
      </c>
      <c r="E2206" s="14">
        <v>59661</v>
      </c>
      <c r="F2206" s="14"/>
    </row>
    <row r="2207" spans="1:6" x14ac:dyDescent="0.25">
      <c r="A2207" s="14" t="s">
        <v>9</v>
      </c>
      <c r="B2207" s="14" t="s">
        <v>10</v>
      </c>
      <c r="C2207" s="14" t="s">
        <v>22</v>
      </c>
      <c r="D2207" s="14" t="s">
        <v>23</v>
      </c>
      <c r="E2207" s="14">
        <v>42724</v>
      </c>
      <c r="F2207" s="14"/>
    </row>
    <row r="2208" spans="1:6" x14ac:dyDescent="0.25">
      <c r="A2208" s="14" t="s">
        <v>9</v>
      </c>
      <c r="B2208" s="14" t="s">
        <v>10</v>
      </c>
      <c r="C2208" s="14" t="s">
        <v>1</v>
      </c>
      <c r="D2208" s="14" t="s">
        <v>24</v>
      </c>
      <c r="E2208" s="14" t="s">
        <v>1</v>
      </c>
      <c r="F2208" s="14"/>
    </row>
    <row r="2209" spans="1:6" x14ac:dyDescent="0.25">
      <c r="A2209" s="14" t="s">
        <v>9</v>
      </c>
      <c r="B2209" s="14" t="s">
        <v>10</v>
      </c>
      <c r="C2209" s="14" t="s">
        <v>25</v>
      </c>
      <c r="D2209" s="14" t="s">
        <v>26</v>
      </c>
      <c r="E2209" s="14">
        <v>1056</v>
      </c>
      <c r="F2209" s="14"/>
    </row>
    <row r="2210" spans="1:6" x14ac:dyDescent="0.25">
      <c r="A2210" s="14" t="s">
        <v>9</v>
      </c>
      <c r="B2210" s="14" t="s">
        <v>10</v>
      </c>
      <c r="C2210" s="14" t="s">
        <v>27</v>
      </c>
      <c r="D2210" s="14" t="s">
        <v>28</v>
      </c>
      <c r="E2210" s="14">
        <v>979962</v>
      </c>
      <c r="F2210" s="14"/>
    </row>
    <row r="2211" spans="1:6" x14ac:dyDescent="0.25">
      <c r="A2211" s="14" t="s">
        <v>9</v>
      </c>
      <c r="B2211" s="14" t="s">
        <v>10</v>
      </c>
      <c r="C2211" s="14" t="s">
        <v>29</v>
      </c>
      <c r="D2211" s="14" t="s">
        <v>30</v>
      </c>
      <c r="E2211" s="14">
        <v>488897</v>
      </c>
      <c r="F2211" s="14"/>
    </row>
    <row r="2212" spans="1:6" x14ac:dyDescent="0.25">
      <c r="A2212" s="14" t="s">
        <v>9</v>
      </c>
      <c r="B2212" s="14" t="s">
        <v>10</v>
      </c>
      <c r="C2212" s="14" t="s">
        <v>31</v>
      </c>
      <c r="D2212" s="14" t="s">
        <v>334</v>
      </c>
      <c r="E2212" s="14" t="s">
        <v>335</v>
      </c>
      <c r="F2212" s="14"/>
    </row>
    <row r="2213" spans="1:6" x14ac:dyDescent="0.25">
      <c r="A2213" s="14" t="s">
        <v>9</v>
      </c>
      <c r="B2213" s="14" t="s">
        <v>10</v>
      </c>
      <c r="C2213" s="14" t="s">
        <v>32</v>
      </c>
      <c r="D2213" s="14" t="s">
        <v>33</v>
      </c>
      <c r="E2213" s="14">
        <v>0</v>
      </c>
      <c r="F2213" s="14"/>
    </row>
    <row r="2214" spans="1:6" x14ac:dyDescent="0.25">
      <c r="A2214" s="14" t="s">
        <v>9</v>
      </c>
      <c r="B2214" s="14" t="s">
        <v>10</v>
      </c>
      <c r="C2214" s="14" t="s">
        <v>34</v>
      </c>
      <c r="D2214" s="14" t="s">
        <v>35</v>
      </c>
      <c r="E2214" s="14">
        <v>0</v>
      </c>
      <c r="F2214" s="14"/>
    </row>
    <row r="2215" spans="1:6" x14ac:dyDescent="0.25">
      <c r="A2215" s="14" t="s">
        <v>9</v>
      </c>
      <c r="B2215" s="14" t="s">
        <v>10</v>
      </c>
      <c r="C2215" s="14" t="s">
        <v>336</v>
      </c>
      <c r="D2215" s="14" t="s">
        <v>337</v>
      </c>
      <c r="E2215" s="14" t="s">
        <v>335</v>
      </c>
      <c r="F2215" s="14"/>
    </row>
    <row r="2216" spans="1:6" x14ac:dyDescent="0.25">
      <c r="A2216" s="14" t="s">
        <v>9</v>
      </c>
      <c r="B2216" s="14" t="s">
        <v>10</v>
      </c>
      <c r="C2216" s="14" t="s">
        <v>36</v>
      </c>
      <c r="D2216" s="14" t="s">
        <v>338</v>
      </c>
      <c r="E2216" s="14">
        <v>8033</v>
      </c>
      <c r="F2216" s="14"/>
    </row>
    <row r="2217" spans="1:6" x14ac:dyDescent="0.25">
      <c r="A2217" s="14" t="s">
        <v>9</v>
      </c>
      <c r="B2217" s="14" t="s">
        <v>10</v>
      </c>
      <c r="C2217" s="14" t="s">
        <v>37</v>
      </c>
      <c r="D2217" s="14" t="s">
        <v>339</v>
      </c>
      <c r="E2217" s="14" t="s">
        <v>335</v>
      </c>
      <c r="F2217" s="14"/>
    </row>
    <row r="2218" spans="1:6" x14ac:dyDescent="0.25">
      <c r="A2218" s="14" t="s">
        <v>9</v>
      </c>
      <c r="B2218" s="14" t="s">
        <v>10</v>
      </c>
      <c r="C2218" s="14" t="s">
        <v>38</v>
      </c>
      <c r="D2218" s="14" t="s">
        <v>340</v>
      </c>
      <c r="E2218" s="14" t="s">
        <v>335</v>
      </c>
      <c r="F2218" s="14"/>
    </row>
    <row r="2219" spans="1:6" x14ac:dyDescent="0.25">
      <c r="A2219" s="14" t="s">
        <v>9</v>
      </c>
      <c r="B2219" s="14" t="s">
        <v>10</v>
      </c>
      <c r="C2219" s="14" t="s">
        <v>39</v>
      </c>
      <c r="D2219" s="14" t="s">
        <v>40</v>
      </c>
      <c r="E2219" s="14" t="s">
        <v>335</v>
      </c>
      <c r="F2219" s="14"/>
    </row>
    <row r="2220" spans="1:6" x14ac:dyDescent="0.25">
      <c r="A2220" s="14" t="s">
        <v>9</v>
      </c>
      <c r="B2220" s="14" t="s">
        <v>10</v>
      </c>
      <c r="C2220" s="14" t="s">
        <v>41</v>
      </c>
      <c r="D2220" s="14" t="s">
        <v>42</v>
      </c>
      <c r="E2220" s="14">
        <v>16919</v>
      </c>
      <c r="F2220" s="14"/>
    </row>
    <row r="2221" spans="1:6" x14ac:dyDescent="0.25">
      <c r="A2221" s="14" t="s">
        <v>9</v>
      </c>
      <c r="B2221" s="14" t="s">
        <v>10</v>
      </c>
      <c r="C2221" s="14" t="s">
        <v>43</v>
      </c>
      <c r="D2221" s="14" t="s">
        <v>44</v>
      </c>
      <c r="E2221" s="14">
        <v>32299</v>
      </c>
      <c r="F2221" s="14"/>
    </row>
    <row r="2222" spans="1:6" x14ac:dyDescent="0.25">
      <c r="A2222" s="14" t="s">
        <v>9</v>
      </c>
      <c r="B2222" s="14" t="s">
        <v>10</v>
      </c>
      <c r="C2222" s="14" t="s">
        <v>45</v>
      </c>
      <c r="D2222" s="14" t="s">
        <v>46</v>
      </c>
      <c r="E2222" s="14">
        <v>11555</v>
      </c>
      <c r="F2222" s="14"/>
    </row>
    <row r="2223" spans="1:6" x14ac:dyDescent="0.25">
      <c r="A2223" s="14" t="s">
        <v>9</v>
      </c>
      <c r="B2223" s="14" t="s">
        <v>10</v>
      </c>
      <c r="C2223" s="14" t="s">
        <v>47</v>
      </c>
      <c r="D2223" s="14" t="s">
        <v>48</v>
      </c>
      <c r="E2223" s="14">
        <v>7465</v>
      </c>
      <c r="F2223" s="14"/>
    </row>
    <row r="2224" spans="1:6" x14ac:dyDescent="0.25">
      <c r="A2224" s="14" t="s">
        <v>9</v>
      </c>
      <c r="B2224" s="14" t="s">
        <v>10</v>
      </c>
      <c r="C2224" s="14" t="s">
        <v>49</v>
      </c>
      <c r="D2224" s="14" t="s">
        <v>50</v>
      </c>
      <c r="E2224" s="14">
        <v>13279</v>
      </c>
      <c r="F2224" s="14"/>
    </row>
    <row r="2225" spans="1:6" x14ac:dyDescent="0.25">
      <c r="A2225" s="14" t="s">
        <v>9</v>
      </c>
      <c r="B2225" s="14" t="s">
        <v>10</v>
      </c>
      <c r="C2225" s="14" t="s">
        <v>51</v>
      </c>
      <c r="D2225" s="14" t="s">
        <v>52</v>
      </c>
      <c r="E2225" s="14">
        <v>36574</v>
      </c>
      <c r="F2225" s="14"/>
    </row>
    <row r="2226" spans="1:6" x14ac:dyDescent="0.25">
      <c r="A2226" s="14" t="s">
        <v>9</v>
      </c>
      <c r="B2226" s="14" t="s">
        <v>10</v>
      </c>
      <c r="C2226" s="14" t="s">
        <v>53</v>
      </c>
      <c r="D2226" s="14" t="s">
        <v>54</v>
      </c>
      <c r="E2226" s="14">
        <v>8324</v>
      </c>
      <c r="F2226" s="14"/>
    </row>
    <row r="2227" spans="1:6" x14ac:dyDescent="0.25">
      <c r="A2227" s="14" t="s">
        <v>9</v>
      </c>
      <c r="B2227" s="14" t="s">
        <v>10</v>
      </c>
      <c r="C2227" s="14" t="s">
        <v>341</v>
      </c>
      <c r="D2227" s="14" t="s">
        <v>342</v>
      </c>
      <c r="E2227" s="14">
        <v>0</v>
      </c>
      <c r="F2227" s="14"/>
    </row>
    <row r="2228" spans="1:6" x14ac:dyDescent="0.25">
      <c r="A2228" s="14" t="s">
        <v>9</v>
      </c>
      <c r="B2228" s="14" t="s">
        <v>10</v>
      </c>
      <c r="C2228" s="14" t="s">
        <v>343</v>
      </c>
      <c r="D2228" s="14" t="s">
        <v>344</v>
      </c>
      <c r="E2228" s="14" t="s">
        <v>335</v>
      </c>
      <c r="F2228" s="14"/>
    </row>
    <row r="2229" spans="1:6" x14ac:dyDescent="0.25">
      <c r="A2229" s="14" t="s">
        <v>9</v>
      </c>
      <c r="B2229" s="14" t="s">
        <v>10</v>
      </c>
      <c r="C2229" s="14" t="s">
        <v>55</v>
      </c>
      <c r="D2229" s="14" t="s">
        <v>56</v>
      </c>
      <c r="E2229" s="14">
        <v>0</v>
      </c>
      <c r="F2229" s="14"/>
    </row>
    <row r="2230" spans="1:6" x14ac:dyDescent="0.25">
      <c r="A2230" s="14" t="s">
        <v>9</v>
      </c>
      <c r="B2230" s="14" t="s">
        <v>10</v>
      </c>
      <c r="C2230" s="14" t="s">
        <v>345</v>
      </c>
      <c r="D2230" s="14" t="s">
        <v>346</v>
      </c>
      <c r="E2230" s="14" t="s">
        <v>335</v>
      </c>
      <c r="F2230" s="14"/>
    </row>
    <row r="2231" spans="1:6" x14ac:dyDescent="0.25">
      <c r="A2231" s="14" t="s">
        <v>9</v>
      </c>
      <c r="B2231" s="14" t="s">
        <v>10</v>
      </c>
      <c r="C2231" s="14" t="s">
        <v>57</v>
      </c>
      <c r="D2231" s="14" t="s">
        <v>58</v>
      </c>
      <c r="E2231" s="14">
        <v>0</v>
      </c>
      <c r="F2231" s="14"/>
    </row>
    <row r="2232" spans="1:6" x14ac:dyDescent="0.25">
      <c r="A2232" s="14" t="s">
        <v>9</v>
      </c>
      <c r="B2232" s="14" t="s">
        <v>10</v>
      </c>
      <c r="C2232" s="14" t="s">
        <v>347</v>
      </c>
      <c r="D2232" s="14" t="s">
        <v>348</v>
      </c>
      <c r="E2232" s="14" t="s">
        <v>335</v>
      </c>
      <c r="F2232" s="14"/>
    </row>
    <row r="2233" spans="1:6" x14ac:dyDescent="0.25">
      <c r="A2233" s="14" t="s">
        <v>9</v>
      </c>
      <c r="B2233" s="14" t="s">
        <v>10</v>
      </c>
      <c r="C2233" s="14" t="s">
        <v>59</v>
      </c>
      <c r="D2233" s="14" t="s">
        <v>60</v>
      </c>
      <c r="E2233" s="14">
        <v>0</v>
      </c>
      <c r="F2233" s="14"/>
    </row>
    <row r="2234" spans="1:6" x14ac:dyDescent="0.25">
      <c r="A2234" s="14" t="s">
        <v>9</v>
      </c>
      <c r="B2234" s="14" t="s">
        <v>10</v>
      </c>
      <c r="C2234" s="14" t="s">
        <v>61</v>
      </c>
      <c r="D2234" s="14" t="s">
        <v>62</v>
      </c>
      <c r="E2234" s="14" t="s">
        <v>335</v>
      </c>
      <c r="F2234" s="14"/>
    </row>
    <row r="2235" spans="1:6" x14ac:dyDescent="0.25">
      <c r="A2235" s="14" t="s">
        <v>9</v>
      </c>
      <c r="B2235" s="14" t="s">
        <v>10</v>
      </c>
      <c r="C2235" s="14" t="s">
        <v>63</v>
      </c>
      <c r="D2235" s="14" t="s">
        <v>64</v>
      </c>
      <c r="E2235" s="14">
        <v>0</v>
      </c>
      <c r="F2235" s="14"/>
    </row>
    <row r="2236" spans="1:6" x14ac:dyDescent="0.25">
      <c r="A2236" s="14" t="s">
        <v>9</v>
      </c>
      <c r="B2236" s="14" t="s">
        <v>10</v>
      </c>
      <c r="C2236" s="14" t="s">
        <v>65</v>
      </c>
      <c r="D2236" s="14" t="s">
        <v>66</v>
      </c>
      <c r="E2236" s="14" t="s">
        <v>335</v>
      </c>
      <c r="F2236" s="14"/>
    </row>
    <row r="2237" spans="1:6" x14ac:dyDescent="0.25">
      <c r="A2237" s="14" t="s">
        <v>9</v>
      </c>
      <c r="B2237" s="14" t="s">
        <v>10</v>
      </c>
      <c r="C2237" s="14" t="s">
        <v>67</v>
      </c>
      <c r="D2237" s="14" t="s">
        <v>68</v>
      </c>
      <c r="E2237" s="14">
        <v>6133</v>
      </c>
      <c r="F2237" s="14"/>
    </row>
    <row r="2238" spans="1:6" x14ac:dyDescent="0.25">
      <c r="A2238" s="14" t="s">
        <v>9</v>
      </c>
      <c r="B2238" s="14" t="s">
        <v>10</v>
      </c>
      <c r="C2238" s="14" t="s">
        <v>69</v>
      </c>
      <c r="D2238" s="14" t="s">
        <v>70</v>
      </c>
      <c r="E2238" s="14">
        <v>28250</v>
      </c>
      <c r="F2238" s="14"/>
    </row>
    <row r="2239" spans="1:6" x14ac:dyDescent="0.25">
      <c r="A2239" s="14" t="s">
        <v>9</v>
      </c>
      <c r="B2239" s="14" t="s">
        <v>10</v>
      </c>
      <c r="C2239" s="14" t="s">
        <v>71</v>
      </c>
      <c r="D2239" s="14" t="s">
        <v>72</v>
      </c>
      <c r="E2239" s="14" t="s">
        <v>335</v>
      </c>
      <c r="F2239" s="14"/>
    </row>
    <row r="2240" spans="1:6" x14ac:dyDescent="0.25">
      <c r="A2240" s="14" t="s">
        <v>9</v>
      </c>
      <c r="B2240" s="14" t="s">
        <v>10</v>
      </c>
      <c r="C2240" s="14" t="s">
        <v>73</v>
      </c>
      <c r="D2240" s="14" t="s">
        <v>74</v>
      </c>
      <c r="E2240" s="14">
        <v>0</v>
      </c>
      <c r="F2240" s="14"/>
    </row>
    <row r="2241" spans="1:6" x14ac:dyDescent="0.25">
      <c r="A2241" s="14" t="s">
        <v>9</v>
      </c>
      <c r="B2241" s="14" t="s">
        <v>10</v>
      </c>
      <c r="C2241" s="14" t="s">
        <v>75</v>
      </c>
      <c r="D2241" s="14" t="s">
        <v>76</v>
      </c>
      <c r="E2241" s="14">
        <v>0</v>
      </c>
      <c r="F2241" s="14"/>
    </row>
    <row r="2242" spans="1:6" x14ac:dyDescent="0.25">
      <c r="A2242" s="14" t="s">
        <v>9</v>
      </c>
      <c r="B2242" s="14" t="s">
        <v>10</v>
      </c>
      <c r="C2242" s="14" t="s">
        <v>77</v>
      </c>
      <c r="D2242" s="14" t="s">
        <v>78</v>
      </c>
      <c r="E2242" s="14">
        <v>0</v>
      </c>
      <c r="F2242" s="14"/>
    </row>
    <row r="2243" spans="1:6" x14ac:dyDescent="0.25">
      <c r="A2243" s="14" t="s">
        <v>9</v>
      </c>
      <c r="B2243" s="14" t="s">
        <v>10</v>
      </c>
      <c r="C2243" s="14" t="s">
        <v>349</v>
      </c>
      <c r="D2243" s="14" t="s">
        <v>350</v>
      </c>
      <c r="E2243" s="14" t="s">
        <v>335</v>
      </c>
      <c r="F2243" s="14"/>
    </row>
    <row r="2244" spans="1:6" x14ac:dyDescent="0.25">
      <c r="A2244" s="14" t="s">
        <v>9</v>
      </c>
      <c r="B2244" s="14" t="s">
        <v>10</v>
      </c>
      <c r="C2244" s="14" t="s">
        <v>351</v>
      </c>
      <c r="D2244" s="14" t="s">
        <v>352</v>
      </c>
      <c r="E2244" s="14" t="s">
        <v>335</v>
      </c>
      <c r="F2244" s="14"/>
    </row>
    <row r="2245" spans="1:6" x14ac:dyDescent="0.25">
      <c r="A2245" s="14" t="s">
        <v>9</v>
      </c>
      <c r="B2245" s="14" t="s">
        <v>10</v>
      </c>
      <c r="C2245" s="14" t="s">
        <v>353</v>
      </c>
      <c r="D2245" s="14" t="s">
        <v>354</v>
      </c>
      <c r="E2245" s="14" t="s">
        <v>335</v>
      </c>
      <c r="F2245" s="14"/>
    </row>
    <row r="2246" spans="1:6" x14ac:dyDescent="0.25">
      <c r="A2246" s="14" t="s">
        <v>9</v>
      </c>
      <c r="B2246" s="14" t="s">
        <v>10</v>
      </c>
      <c r="C2246" s="14" t="s">
        <v>355</v>
      </c>
      <c r="D2246" s="14" t="s">
        <v>356</v>
      </c>
      <c r="E2246" s="14" t="s">
        <v>335</v>
      </c>
      <c r="F2246" s="14"/>
    </row>
    <row r="2247" spans="1:6" x14ac:dyDescent="0.25">
      <c r="A2247" s="14" t="s">
        <v>9</v>
      </c>
      <c r="B2247" s="14" t="s">
        <v>10</v>
      </c>
      <c r="C2247" s="14" t="s">
        <v>357</v>
      </c>
      <c r="D2247" s="14" t="s">
        <v>358</v>
      </c>
      <c r="E2247" s="14" t="s">
        <v>335</v>
      </c>
      <c r="F2247" s="14"/>
    </row>
    <row r="2248" spans="1:6" x14ac:dyDescent="0.25">
      <c r="A2248" s="14" t="s">
        <v>9</v>
      </c>
      <c r="B2248" s="14" t="s">
        <v>10</v>
      </c>
      <c r="C2248" s="14" t="s">
        <v>79</v>
      </c>
      <c r="D2248" s="14" t="s">
        <v>80</v>
      </c>
      <c r="E2248" s="14">
        <v>0</v>
      </c>
      <c r="F2248" s="14"/>
    </row>
    <row r="2249" spans="1:6" x14ac:dyDescent="0.25">
      <c r="A2249" s="14" t="s">
        <v>9</v>
      </c>
      <c r="B2249" s="14" t="s">
        <v>10</v>
      </c>
      <c r="C2249" s="14" t="s">
        <v>81</v>
      </c>
      <c r="D2249" s="14" t="s">
        <v>82</v>
      </c>
      <c r="E2249" s="14">
        <v>0</v>
      </c>
      <c r="F2249" s="14"/>
    </row>
    <row r="2250" spans="1:6" x14ac:dyDescent="0.25">
      <c r="A2250" s="14" t="s">
        <v>9</v>
      </c>
      <c r="B2250" s="14" t="s">
        <v>10</v>
      </c>
      <c r="C2250" s="14" t="s">
        <v>83</v>
      </c>
      <c r="D2250" s="14" t="s">
        <v>84</v>
      </c>
      <c r="E2250" s="14">
        <v>23143</v>
      </c>
      <c r="F2250" s="14"/>
    </row>
    <row r="2251" spans="1:6" x14ac:dyDescent="0.25">
      <c r="A2251" s="14" t="s">
        <v>9</v>
      </c>
      <c r="B2251" s="14" t="s">
        <v>10</v>
      </c>
      <c r="C2251" s="14" t="s">
        <v>85</v>
      </c>
      <c r="D2251" s="14" t="s">
        <v>86</v>
      </c>
      <c r="E2251" s="14">
        <v>90354</v>
      </c>
      <c r="F2251" s="14"/>
    </row>
    <row r="2252" spans="1:6" x14ac:dyDescent="0.25">
      <c r="A2252" s="14" t="s">
        <v>9</v>
      </c>
      <c r="B2252" s="14" t="s">
        <v>10</v>
      </c>
      <c r="C2252" s="14" t="s">
        <v>87</v>
      </c>
      <c r="D2252" s="14" t="s">
        <v>88</v>
      </c>
      <c r="E2252" s="14">
        <v>16649</v>
      </c>
      <c r="F2252" s="14"/>
    </row>
    <row r="2253" spans="1:6" x14ac:dyDescent="0.25">
      <c r="A2253" s="14" t="s">
        <v>9</v>
      </c>
      <c r="B2253" s="14" t="s">
        <v>10</v>
      </c>
      <c r="C2253" s="14" t="s">
        <v>89</v>
      </c>
      <c r="D2253" s="14" t="s">
        <v>90</v>
      </c>
      <c r="E2253" s="14">
        <v>1645</v>
      </c>
      <c r="F2253" s="14"/>
    </row>
    <row r="2254" spans="1:6" x14ac:dyDescent="0.25">
      <c r="A2254" s="14" t="s">
        <v>9</v>
      </c>
      <c r="B2254" s="14" t="s">
        <v>10</v>
      </c>
      <c r="C2254" s="14" t="s">
        <v>91</v>
      </c>
      <c r="D2254" s="14" t="s">
        <v>92</v>
      </c>
      <c r="E2254" s="14">
        <v>1019</v>
      </c>
      <c r="F2254" s="14"/>
    </row>
    <row r="2255" spans="1:6" x14ac:dyDescent="0.25">
      <c r="A2255" s="14" t="s">
        <v>9</v>
      </c>
      <c r="B2255" s="14" t="s">
        <v>10</v>
      </c>
      <c r="C2255" s="14" t="s">
        <v>93</v>
      </c>
      <c r="D2255" s="14" t="s">
        <v>94</v>
      </c>
      <c r="E2255" s="14">
        <v>7622</v>
      </c>
      <c r="F2255" s="14"/>
    </row>
    <row r="2256" spans="1:6" x14ac:dyDescent="0.25">
      <c r="A2256" s="14" t="s">
        <v>9</v>
      </c>
      <c r="B2256" s="14" t="s">
        <v>10</v>
      </c>
      <c r="C2256" s="14" t="s">
        <v>95</v>
      </c>
      <c r="D2256" s="14" t="s">
        <v>96</v>
      </c>
      <c r="E2256" s="14">
        <v>19372</v>
      </c>
      <c r="F2256" s="14"/>
    </row>
    <row r="2257" spans="1:6" x14ac:dyDescent="0.25">
      <c r="A2257" s="14" t="s">
        <v>9</v>
      </c>
      <c r="B2257" s="14" t="s">
        <v>10</v>
      </c>
      <c r="C2257" s="14" t="s">
        <v>97</v>
      </c>
      <c r="D2257" s="14" t="s">
        <v>98</v>
      </c>
      <c r="E2257" s="14">
        <v>3016</v>
      </c>
      <c r="F2257" s="14"/>
    </row>
    <row r="2258" spans="1:6" x14ac:dyDescent="0.25">
      <c r="A2258" s="14" t="s">
        <v>9</v>
      </c>
      <c r="B2258" s="14" t="s">
        <v>10</v>
      </c>
      <c r="C2258" s="14" t="s">
        <v>99</v>
      </c>
      <c r="D2258" s="14" t="s">
        <v>100</v>
      </c>
      <c r="E2258" s="14">
        <v>8501</v>
      </c>
      <c r="F2258" s="14"/>
    </row>
    <row r="2259" spans="1:6" x14ac:dyDescent="0.25">
      <c r="A2259" s="14" t="s">
        <v>9</v>
      </c>
      <c r="B2259" s="14" t="s">
        <v>10</v>
      </c>
      <c r="C2259" s="14" t="s">
        <v>101</v>
      </c>
      <c r="D2259" s="14" t="s">
        <v>102</v>
      </c>
      <c r="E2259" s="14">
        <v>5568</v>
      </c>
      <c r="F2259" s="14"/>
    </row>
    <row r="2260" spans="1:6" x14ac:dyDescent="0.25">
      <c r="A2260" s="14" t="s">
        <v>9</v>
      </c>
      <c r="B2260" s="14" t="s">
        <v>10</v>
      </c>
      <c r="C2260" s="14" t="s">
        <v>103</v>
      </c>
      <c r="D2260" s="14" t="s">
        <v>104</v>
      </c>
      <c r="E2260" s="14">
        <v>660</v>
      </c>
      <c r="F2260" s="14"/>
    </row>
    <row r="2261" spans="1:6" x14ac:dyDescent="0.25">
      <c r="A2261" s="14" t="s">
        <v>9</v>
      </c>
      <c r="B2261" s="14" t="s">
        <v>10</v>
      </c>
      <c r="C2261" s="14" t="s">
        <v>105</v>
      </c>
      <c r="D2261" s="14" t="s">
        <v>106</v>
      </c>
      <c r="E2261" s="14">
        <v>19407</v>
      </c>
      <c r="F2261" s="14"/>
    </row>
    <row r="2262" spans="1:6" x14ac:dyDescent="0.25">
      <c r="A2262" s="14" t="s">
        <v>9</v>
      </c>
      <c r="B2262" s="14" t="s">
        <v>10</v>
      </c>
      <c r="C2262" s="14" t="s">
        <v>107</v>
      </c>
      <c r="D2262" s="14" t="s">
        <v>108</v>
      </c>
      <c r="E2262" s="14">
        <v>2843</v>
      </c>
      <c r="F2262" s="14"/>
    </row>
    <row r="2263" spans="1:6" x14ac:dyDescent="0.25">
      <c r="A2263" s="14" t="s">
        <v>9</v>
      </c>
      <c r="B2263" s="14" t="s">
        <v>10</v>
      </c>
      <c r="C2263" s="14" t="s">
        <v>109</v>
      </c>
      <c r="D2263" s="14" t="s">
        <v>110</v>
      </c>
      <c r="E2263" s="14">
        <v>4052</v>
      </c>
      <c r="F2263" s="14"/>
    </row>
    <row r="2264" spans="1:6" x14ac:dyDescent="0.25">
      <c r="A2264" s="14" t="s">
        <v>9</v>
      </c>
      <c r="B2264" s="14" t="s">
        <v>10</v>
      </c>
      <c r="C2264" s="14" t="s">
        <v>111</v>
      </c>
      <c r="D2264" s="14" t="s">
        <v>112</v>
      </c>
      <c r="E2264" s="14">
        <v>33926</v>
      </c>
      <c r="F2264" s="14"/>
    </row>
    <row r="2265" spans="1:6" x14ac:dyDescent="0.25">
      <c r="A2265" s="14" t="s">
        <v>9</v>
      </c>
      <c r="B2265" s="14" t="s">
        <v>10</v>
      </c>
      <c r="C2265" s="14" t="s">
        <v>113</v>
      </c>
      <c r="D2265" s="14" t="s">
        <v>114</v>
      </c>
      <c r="E2265" s="14" t="s">
        <v>335</v>
      </c>
      <c r="F2265" s="14"/>
    </row>
    <row r="2266" spans="1:6" x14ac:dyDescent="0.25">
      <c r="A2266" s="14" t="s">
        <v>9</v>
      </c>
      <c r="B2266" s="14" t="s">
        <v>10</v>
      </c>
      <c r="C2266" s="14" t="s">
        <v>359</v>
      </c>
      <c r="D2266" s="14" t="s">
        <v>360</v>
      </c>
      <c r="E2266" s="14" t="s">
        <v>335</v>
      </c>
      <c r="F2266" s="14"/>
    </row>
    <row r="2267" spans="1:6" x14ac:dyDescent="0.25">
      <c r="A2267" s="14" t="s">
        <v>9</v>
      </c>
      <c r="B2267" s="14" t="s">
        <v>10</v>
      </c>
      <c r="C2267" s="14" t="s">
        <v>115</v>
      </c>
      <c r="D2267" s="14" t="s">
        <v>116</v>
      </c>
      <c r="E2267" s="14">
        <v>0</v>
      </c>
      <c r="F2267" s="14"/>
    </row>
    <row r="2268" spans="1:6" x14ac:dyDescent="0.25">
      <c r="A2268" s="14" t="s">
        <v>9</v>
      </c>
      <c r="B2268" s="14" t="s">
        <v>10</v>
      </c>
      <c r="C2268" s="14" t="s">
        <v>117</v>
      </c>
      <c r="D2268" s="14" t="s">
        <v>118</v>
      </c>
      <c r="E2268" s="14">
        <v>7488</v>
      </c>
      <c r="F2268" s="14"/>
    </row>
    <row r="2269" spans="1:6" x14ac:dyDescent="0.25">
      <c r="A2269" s="14" t="s">
        <v>9</v>
      </c>
      <c r="B2269" s="14" t="s">
        <v>10</v>
      </c>
      <c r="C2269" s="14" t="s">
        <v>119</v>
      </c>
      <c r="D2269" s="14" t="s">
        <v>120</v>
      </c>
      <c r="E2269" s="14">
        <v>3632</v>
      </c>
      <c r="F2269" s="14"/>
    </row>
    <row r="2270" spans="1:6" x14ac:dyDescent="0.25">
      <c r="A2270" s="14" t="s">
        <v>9</v>
      </c>
      <c r="B2270" s="14" t="s">
        <v>10</v>
      </c>
      <c r="C2270" s="14" t="s">
        <v>361</v>
      </c>
      <c r="D2270" s="14" t="s">
        <v>362</v>
      </c>
      <c r="E2270" s="14" t="s">
        <v>335</v>
      </c>
      <c r="F2270" s="14"/>
    </row>
    <row r="2271" spans="1:6" x14ac:dyDescent="0.25">
      <c r="A2271" s="14" t="s">
        <v>9</v>
      </c>
      <c r="B2271" s="14" t="s">
        <v>10</v>
      </c>
      <c r="C2271" s="14" t="s">
        <v>121</v>
      </c>
      <c r="D2271" s="14" t="s">
        <v>122</v>
      </c>
      <c r="E2271" s="14">
        <v>0</v>
      </c>
      <c r="F2271" s="14"/>
    </row>
    <row r="2272" spans="1:6" x14ac:dyDescent="0.25">
      <c r="A2272" s="14" t="s">
        <v>9</v>
      </c>
      <c r="B2272" s="14" t="s">
        <v>10</v>
      </c>
      <c r="C2272" s="14" t="s">
        <v>123</v>
      </c>
      <c r="D2272" s="14" t="s">
        <v>124</v>
      </c>
      <c r="E2272" s="14">
        <v>425</v>
      </c>
      <c r="F2272" s="14"/>
    </row>
    <row r="2273" spans="1:6" x14ac:dyDescent="0.25">
      <c r="A2273" s="14" t="s">
        <v>9</v>
      </c>
      <c r="B2273" s="14" t="s">
        <v>10</v>
      </c>
      <c r="C2273" s="14" t="s">
        <v>125</v>
      </c>
      <c r="D2273" s="14" t="s">
        <v>126</v>
      </c>
      <c r="E2273" s="14" t="s">
        <v>335</v>
      </c>
      <c r="F2273" s="14"/>
    </row>
    <row r="2274" spans="1:6" x14ac:dyDescent="0.25">
      <c r="A2274" s="14" t="s">
        <v>9</v>
      </c>
      <c r="B2274" s="14" t="s">
        <v>10</v>
      </c>
      <c r="C2274" s="14" t="s">
        <v>127</v>
      </c>
      <c r="D2274" s="14" t="s">
        <v>128</v>
      </c>
      <c r="E2274" s="14">
        <v>0</v>
      </c>
      <c r="F2274" s="14"/>
    </row>
    <row r="2275" spans="1:6" x14ac:dyDescent="0.25">
      <c r="A2275" s="14" t="s">
        <v>9</v>
      </c>
      <c r="B2275" s="14" t="s">
        <v>10</v>
      </c>
      <c r="C2275" s="14" t="s">
        <v>129</v>
      </c>
      <c r="D2275" s="14" t="s">
        <v>130</v>
      </c>
      <c r="E2275" s="14">
        <v>9615</v>
      </c>
      <c r="F2275" s="14"/>
    </row>
    <row r="2276" spans="1:6" x14ac:dyDescent="0.25">
      <c r="A2276" s="14" t="s">
        <v>9</v>
      </c>
      <c r="B2276" s="14" t="s">
        <v>10</v>
      </c>
      <c r="C2276" s="14" t="s">
        <v>363</v>
      </c>
      <c r="D2276" s="14" t="s">
        <v>364</v>
      </c>
      <c r="E2276" s="14">
        <v>2113</v>
      </c>
      <c r="F2276" s="14"/>
    </row>
    <row r="2277" spans="1:6" x14ac:dyDescent="0.25">
      <c r="A2277" s="14" t="s">
        <v>9</v>
      </c>
      <c r="B2277" s="14" t="s">
        <v>10</v>
      </c>
      <c r="C2277" s="14" t="s">
        <v>365</v>
      </c>
      <c r="D2277" s="14" t="s">
        <v>366</v>
      </c>
      <c r="E2277" s="14" t="s">
        <v>335</v>
      </c>
      <c r="F2277" s="14"/>
    </row>
    <row r="2278" spans="1:6" x14ac:dyDescent="0.25">
      <c r="A2278" s="14" t="s">
        <v>9</v>
      </c>
      <c r="B2278" s="14" t="s">
        <v>10</v>
      </c>
      <c r="C2278" s="14" t="s">
        <v>131</v>
      </c>
      <c r="D2278" s="14" t="s">
        <v>132</v>
      </c>
      <c r="E2278" s="14" t="s">
        <v>335</v>
      </c>
      <c r="F2278" s="14"/>
    </row>
    <row r="2279" spans="1:6" x14ac:dyDescent="0.25">
      <c r="A2279" s="14" t="s">
        <v>9</v>
      </c>
      <c r="B2279" s="14" t="s">
        <v>10</v>
      </c>
      <c r="C2279" s="14" t="s">
        <v>367</v>
      </c>
      <c r="D2279" s="14" t="s">
        <v>368</v>
      </c>
      <c r="E2279" s="14" t="s">
        <v>369</v>
      </c>
      <c r="F2279" s="14"/>
    </row>
    <row r="2280" spans="1:6" x14ac:dyDescent="0.25">
      <c r="A2280" s="14" t="s">
        <v>9</v>
      </c>
      <c r="B2280" s="14" t="s">
        <v>10</v>
      </c>
      <c r="C2280" s="14" t="s">
        <v>133</v>
      </c>
      <c r="D2280" s="14" t="s">
        <v>134</v>
      </c>
      <c r="E2280" s="14">
        <v>4216</v>
      </c>
      <c r="F2280" s="14"/>
    </row>
    <row r="2281" spans="1:6" x14ac:dyDescent="0.25">
      <c r="A2281" s="14" t="s">
        <v>9</v>
      </c>
      <c r="B2281" s="14" t="s">
        <v>10</v>
      </c>
      <c r="C2281" s="14" t="s">
        <v>135</v>
      </c>
      <c r="D2281" s="14" t="s">
        <v>136</v>
      </c>
      <c r="E2281" s="14">
        <v>0</v>
      </c>
      <c r="F2281" s="14"/>
    </row>
    <row r="2282" spans="1:6" x14ac:dyDescent="0.25">
      <c r="A2282" s="14" t="s">
        <v>9</v>
      </c>
      <c r="B2282" s="14" t="s">
        <v>10</v>
      </c>
      <c r="C2282" s="14" t="s">
        <v>370</v>
      </c>
      <c r="D2282" s="14" t="s">
        <v>371</v>
      </c>
      <c r="E2282" s="14">
        <v>0</v>
      </c>
      <c r="F2282" s="14"/>
    </row>
    <row r="2283" spans="1:6" x14ac:dyDescent="0.25">
      <c r="A2283" s="14" t="s">
        <v>9</v>
      </c>
      <c r="B2283" s="14" t="s">
        <v>10</v>
      </c>
      <c r="C2283" s="14" t="s">
        <v>137</v>
      </c>
      <c r="D2283" s="14" t="s">
        <v>138</v>
      </c>
      <c r="E2283" s="14">
        <v>15254</v>
      </c>
      <c r="F2283" s="14"/>
    </row>
    <row r="2284" spans="1:6" x14ac:dyDescent="0.25">
      <c r="A2284" s="14" t="s">
        <v>9</v>
      </c>
      <c r="B2284" s="14" t="s">
        <v>10</v>
      </c>
      <c r="C2284" s="14" t="s">
        <v>139</v>
      </c>
      <c r="D2284" s="14" t="s">
        <v>140</v>
      </c>
      <c r="E2284" s="14">
        <v>0</v>
      </c>
      <c r="F2284" s="14"/>
    </row>
    <row r="2285" spans="1:6" x14ac:dyDescent="0.25">
      <c r="A2285" s="14" t="s">
        <v>9</v>
      </c>
      <c r="B2285" s="14" t="s">
        <v>10</v>
      </c>
      <c r="C2285" s="14" t="s">
        <v>141</v>
      </c>
      <c r="D2285" s="14" t="s">
        <v>142</v>
      </c>
      <c r="E2285" s="14">
        <v>12676</v>
      </c>
      <c r="F2285" s="14"/>
    </row>
    <row r="2286" spans="1:6" x14ac:dyDescent="0.25">
      <c r="A2286" s="14" t="s">
        <v>9</v>
      </c>
      <c r="B2286" s="14" t="s">
        <v>10</v>
      </c>
      <c r="C2286" s="14" t="s">
        <v>143</v>
      </c>
      <c r="D2286" s="14" t="s">
        <v>144</v>
      </c>
      <c r="E2286" s="14">
        <v>0</v>
      </c>
      <c r="F2286" s="14"/>
    </row>
    <row r="2287" spans="1:6" x14ac:dyDescent="0.25">
      <c r="A2287" s="14" t="s">
        <v>9</v>
      </c>
      <c r="B2287" s="14" t="s">
        <v>10</v>
      </c>
      <c r="C2287" s="14" t="s">
        <v>145</v>
      </c>
      <c r="D2287" s="14" t="s">
        <v>146</v>
      </c>
      <c r="E2287" s="14" t="s">
        <v>335</v>
      </c>
      <c r="F2287" s="14"/>
    </row>
    <row r="2288" spans="1:6" x14ac:dyDescent="0.25">
      <c r="A2288" s="14" t="s">
        <v>9</v>
      </c>
      <c r="B2288" s="14" t="s">
        <v>10</v>
      </c>
      <c r="C2288" s="14" t="s">
        <v>147</v>
      </c>
      <c r="D2288" s="14" t="s">
        <v>148</v>
      </c>
      <c r="E2288" s="14" t="s">
        <v>335</v>
      </c>
      <c r="F2288" s="14"/>
    </row>
    <row r="2289" spans="1:6" x14ac:dyDescent="0.25">
      <c r="A2289" s="14" t="s">
        <v>9</v>
      </c>
      <c r="B2289" s="14" t="s">
        <v>10</v>
      </c>
      <c r="C2289" s="14" t="s">
        <v>149</v>
      </c>
      <c r="D2289" s="14" t="s">
        <v>150</v>
      </c>
      <c r="E2289" s="14">
        <v>6640</v>
      </c>
      <c r="F2289" s="14"/>
    </row>
    <row r="2290" spans="1:6" x14ac:dyDescent="0.25">
      <c r="A2290" s="14" t="s">
        <v>9</v>
      </c>
      <c r="B2290" s="14" t="s">
        <v>10</v>
      </c>
      <c r="C2290" s="14" t="s">
        <v>151</v>
      </c>
      <c r="D2290" s="14" t="s">
        <v>152</v>
      </c>
      <c r="E2290" s="14">
        <v>4565</v>
      </c>
      <c r="F2290" s="14"/>
    </row>
    <row r="2291" spans="1:6" x14ac:dyDescent="0.25">
      <c r="A2291" s="14" t="s">
        <v>9</v>
      </c>
      <c r="B2291" s="14" t="s">
        <v>10</v>
      </c>
      <c r="C2291" s="14" t="s">
        <v>153</v>
      </c>
      <c r="D2291" s="14" t="s">
        <v>154</v>
      </c>
      <c r="E2291" s="14">
        <v>2075</v>
      </c>
      <c r="F2291" s="14"/>
    </row>
    <row r="2292" spans="1:6" x14ac:dyDescent="0.25">
      <c r="A2292" s="14" t="s">
        <v>9</v>
      </c>
      <c r="B2292" s="14" t="s">
        <v>10</v>
      </c>
      <c r="C2292" s="14" t="s">
        <v>155</v>
      </c>
      <c r="D2292" s="14" t="s">
        <v>156</v>
      </c>
      <c r="E2292" s="14">
        <v>0</v>
      </c>
      <c r="F2292" s="14"/>
    </row>
    <row r="2293" spans="1:6" x14ac:dyDescent="0.25">
      <c r="A2293" s="14" t="s">
        <v>9</v>
      </c>
      <c r="B2293" s="14" t="s">
        <v>10</v>
      </c>
      <c r="C2293" s="14" t="s">
        <v>157</v>
      </c>
      <c r="D2293" s="14" t="s">
        <v>158</v>
      </c>
      <c r="E2293" s="14">
        <v>9753</v>
      </c>
      <c r="F2293" s="14"/>
    </row>
    <row r="2294" spans="1:6" x14ac:dyDescent="0.25">
      <c r="A2294" s="14" t="s">
        <v>9</v>
      </c>
      <c r="B2294" s="14" t="s">
        <v>10</v>
      </c>
      <c r="C2294" s="14" t="s">
        <v>159</v>
      </c>
      <c r="D2294" s="14" t="s">
        <v>160</v>
      </c>
      <c r="E2294" s="14">
        <v>1494</v>
      </c>
      <c r="F2294" s="14"/>
    </row>
    <row r="2295" spans="1:6" x14ac:dyDescent="0.25">
      <c r="A2295" s="14" t="s">
        <v>9</v>
      </c>
      <c r="B2295" s="14" t="s">
        <v>10</v>
      </c>
      <c r="C2295" s="14" t="s">
        <v>161</v>
      </c>
      <c r="D2295" s="14" t="s">
        <v>162</v>
      </c>
      <c r="E2295" s="14">
        <v>7809</v>
      </c>
      <c r="F2295" s="14"/>
    </row>
    <row r="2296" spans="1:6" x14ac:dyDescent="0.25">
      <c r="A2296" s="14" t="s">
        <v>9</v>
      </c>
      <c r="B2296" s="14" t="s">
        <v>10</v>
      </c>
      <c r="C2296" s="14" t="s">
        <v>163</v>
      </c>
      <c r="D2296" s="14" t="s">
        <v>164</v>
      </c>
      <c r="E2296" s="14">
        <v>5365</v>
      </c>
      <c r="F2296" s="14"/>
    </row>
    <row r="2297" spans="1:6" x14ac:dyDescent="0.25">
      <c r="A2297" s="14" t="s">
        <v>9</v>
      </c>
      <c r="B2297" s="14" t="s">
        <v>10</v>
      </c>
      <c r="C2297" s="14" t="s">
        <v>165</v>
      </c>
      <c r="D2297" s="14" t="s">
        <v>166</v>
      </c>
      <c r="E2297" s="14">
        <v>2444</v>
      </c>
      <c r="F2297" s="14"/>
    </row>
    <row r="2298" spans="1:6" x14ac:dyDescent="0.25">
      <c r="A2298" s="14" t="s">
        <v>9</v>
      </c>
      <c r="B2298" s="14" t="s">
        <v>10</v>
      </c>
      <c r="C2298" s="14" t="s">
        <v>167</v>
      </c>
      <c r="D2298" s="14" t="s">
        <v>168</v>
      </c>
      <c r="E2298" s="14">
        <v>8916</v>
      </c>
      <c r="F2298" s="14"/>
    </row>
    <row r="2299" spans="1:6" x14ac:dyDescent="0.25">
      <c r="A2299" s="14" t="s">
        <v>9</v>
      </c>
      <c r="B2299" s="14" t="s">
        <v>10</v>
      </c>
      <c r="C2299" s="14" t="s">
        <v>169</v>
      </c>
      <c r="D2299" s="14" t="s">
        <v>170</v>
      </c>
      <c r="E2299" s="14">
        <v>115964</v>
      </c>
      <c r="F2299" s="14"/>
    </row>
    <row r="2300" spans="1:6" x14ac:dyDescent="0.25">
      <c r="A2300" s="14" t="s">
        <v>9</v>
      </c>
      <c r="B2300" s="14" t="s">
        <v>10</v>
      </c>
      <c r="C2300" s="14" t="s">
        <v>171</v>
      </c>
      <c r="D2300" s="14" t="s">
        <v>172</v>
      </c>
      <c r="E2300" s="14">
        <v>34733</v>
      </c>
      <c r="F2300" s="14"/>
    </row>
    <row r="2301" spans="1:6" x14ac:dyDescent="0.25">
      <c r="A2301" s="14" t="s">
        <v>9</v>
      </c>
      <c r="B2301" s="14" t="s">
        <v>10</v>
      </c>
      <c r="C2301" s="14" t="s">
        <v>372</v>
      </c>
      <c r="D2301" s="14" t="s">
        <v>373</v>
      </c>
      <c r="E2301" s="14" t="s">
        <v>335</v>
      </c>
      <c r="F2301" s="14"/>
    </row>
    <row r="2302" spans="1:6" x14ac:dyDescent="0.25">
      <c r="A2302" s="14" t="s">
        <v>9</v>
      </c>
      <c r="B2302" s="14" t="s">
        <v>10</v>
      </c>
      <c r="C2302" s="14" t="s">
        <v>374</v>
      </c>
      <c r="D2302" s="14" t="s">
        <v>375</v>
      </c>
      <c r="E2302" s="14" t="s">
        <v>335</v>
      </c>
      <c r="F2302" s="14"/>
    </row>
    <row r="2303" spans="1:6" x14ac:dyDescent="0.25">
      <c r="A2303" s="14" t="s">
        <v>9</v>
      </c>
      <c r="B2303" s="14" t="s">
        <v>10</v>
      </c>
      <c r="C2303" s="14" t="s">
        <v>173</v>
      </c>
      <c r="D2303" s="14" t="s">
        <v>174</v>
      </c>
      <c r="E2303" s="14">
        <v>35036</v>
      </c>
      <c r="F2303" s="14"/>
    </row>
    <row r="2304" spans="1:6" x14ac:dyDescent="0.25">
      <c r="A2304" s="14" t="s">
        <v>9</v>
      </c>
      <c r="B2304" s="14" t="s">
        <v>10</v>
      </c>
      <c r="C2304" s="14" t="s">
        <v>175</v>
      </c>
      <c r="D2304" s="14" t="s">
        <v>176</v>
      </c>
      <c r="E2304" s="14" t="s">
        <v>335</v>
      </c>
      <c r="F2304" s="14"/>
    </row>
    <row r="2305" spans="1:6" x14ac:dyDescent="0.25">
      <c r="A2305" s="14" t="s">
        <v>9</v>
      </c>
      <c r="B2305" s="14" t="s">
        <v>10</v>
      </c>
      <c r="C2305" s="14" t="s">
        <v>376</v>
      </c>
      <c r="D2305" s="14" t="s">
        <v>377</v>
      </c>
      <c r="E2305" s="14" t="s">
        <v>335</v>
      </c>
      <c r="F2305" s="14"/>
    </row>
    <row r="2306" spans="1:6" x14ac:dyDescent="0.25">
      <c r="A2306" s="14" t="s">
        <v>9</v>
      </c>
      <c r="B2306" s="14" t="s">
        <v>10</v>
      </c>
      <c r="C2306" s="14" t="s">
        <v>378</v>
      </c>
      <c r="D2306" s="14" t="s">
        <v>379</v>
      </c>
      <c r="E2306" s="14" t="s">
        <v>335</v>
      </c>
      <c r="F2306" s="14"/>
    </row>
    <row r="2307" spans="1:6" x14ac:dyDescent="0.25">
      <c r="A2307" s="14" t="s">
        <v>9</v>
      </c>
      <c r="B2307" s="14" t="s">
        <v>10</v>
      </c>
      <c r="C2307" s="14" t="s">
        <v>177</v>
      </c>
      <c r="D2307" s="14" t="s">
        <v>178</v>
      </c>
      <c r="E2307" s="14">
        <v>371</v>
      </c>
      <c r="F2307" s="14"/>
    </row>
    <row r="2308" spans="1:6" x14ac:dyDescent="0.25">
      <c r="A2308" s="14" t="s">
        <v>9</v>
      </c>
      <c r="B2308" s="14" t="s">
        <v>10</v>
      </c>
      <c r="C2308" s="14" t="s">
        <v>179</v>
      </c>
      <c r="D2308" s="14" t="s">
        <v>180</v>
      </c>
      <c r="E2308" s="14">
        <v>45282</v>
      </c>
      <c r="F2308" s="14"/>
    </row>
    <row r="2309" spans="1:6" x14ac:dyDescent="0.25">
      <c r="A2309" s="14" t="s">
        <v>9</v>
      </c>
      <c r="B2309" s="14" t="s">
        <v>10</v>
      </c>
      <c r="C2309" s="14" t="s">
        <v>181</v>
      </c>
      <c r="D2309" s="14" t="s">
        <v>182</v>
      </c>
      <c r="E2309" s="14">
        <v>8122</v>
      </c>
      <c r="F2309" s="14"/>
    </row>
    <row r="2310" spans="1:6" x14ac:dyDescent="0.25">
      <c r="A2310" s="14" t="s">
        <v>9</v>
      </c>
      <c r="B2310" s="14" t="s">
        <v>10</v>
      </c>
      <c r="C2310" s="14" t="s">
        <v>183</v>
      </c>
      <c r="D2310" s="14" t="s">
        <v>184</v>
      </c>
      <c r="E2310" s="14">
        <v>37160</v>
      </c>
      <c r="F2310" s="14"/>
    </row>
    <row r="2311" spans="1:6" x14ac:dyDescent="0.25">
      <c r="A2311" s="14" t="s">
        <v>9</v>
      </c>
      <c r="B2311" s="14" t="s">
        <v>10</v>
      </c>
      <c r="C2311" s="14" t="s">
        <v>185</v>
      </c>
      <c r="D2311" s="14" t="s">
        <v>186</v>
      </c>
      <c r="E2311" s="14">
        <v>26143</v>
      </c>
      <c r="F2311" s="14"/>
    </row>
    <row r="2312" spans="1:6" x14ac:dyDescent="0.25">
      <c r="A2312" s="14" t="s">
        <v>9</v>
      </c>
      <c r="B2312" s="14" t="s">
        <v>10</v>
      </c>
      <c r="C2312" s="14" t="s">
        <v>187</v>
      </c>
      <c r="D2312" s="14" t="s">
        <v>188</v>
      </c>
      <c r="E2312" s="14">
        <v>5299</v>
      </c>
      <c r="F2312" s="14"/>
    </row>
    <row r="2313" spans="1:6" x14ac:dyDescent="0.25">
      <c r="A2313" s="14" t="s">
        <v>9</v>
      </c>
      <c r="B2313" s="14" t="s">
        <v>10</v>
      </c>
      <c r="C2313" s="14" t="s">
        <v>189</v>
      </c>
      <c r="D2313" s="14" t="s">
        <v>190</v>
      </c>
      <c r="E2313" s="14">
        <v>4134</v>
      </c>
      <c r="F2313" s="14"/>
    </row>
    <row r="2314" spans="1:6" x14ac:dyDescent="0.25">
      <c r="A2314" s="14" t="s">
        <v>9</v>
      </c>
      <c r="B2314" s="14" t="s">
        <v>10</v>
      </c>
      <c r="C2314" s="14" t="s">
        <v>191</v>
      </c>
      <c r="D2314" s="14" t="s">
        <v>192</v>
      </c>
      <c r="E2314" s="14">
        <v>15951</v>
      </c>
      <c r="F2314" s="14"/>
    </row>
    <row r="2315" spans="1:6" x14ac:dyDescent="0.25">
      <c r="A2315" s="14" t="s">
        <v>9</v>
      </c>
      <c r="B2315" s="14" t="s">
        <v>10</v>
      </c>
      <c r="C2315" s="14" t="s">
        <v>193</v>
      </c>
      <c r="D2315" s="14" t="s">
        <v>194</v>
      </c>
      <c r="E2315" s="14">
        <v>759</v>
      </c>
      <c r="F2315" s="14"/>
    </row>
    <row r="2316" spans="1:6" x14ac:dyDescent="0.25">
      <c r="A2316" s="14" t="s">
        <v>9</v>
      </c>
      <c r="B2316" s="14" t="s">
        <v>10</v>
      </c>
      <c r="C2316" s="14" t="s">
        <v>195</v>
      </c>
      <c r="D2316" s="14" t="s">
        <v>196</v>
      </c>
      <c r="E2316" s="14">
        <v>491065</v>
      </c>
      <c r="F2316" s="14"/>
    </row>
    <row r="2317" spans="1:6" x14ac:dyDescent="0.25">
      <c r="A2317" s="14" t="s">
        <v>9</v>
      </c>
      <c r="B2317" s="14" t="s">
        <v>10</v>
      </c>
      <c r="C2317" s="14" t="s">
        <v>197</v>
      </c>
      <c r="D2317" s="14" t="s">
        <v>198</v>
      </c>
      <c r="E2317" s="14">
        <v>217829</v>
      </c>
      <c r="F2317" s="14"/>
    </row>
    <row r="2318" spans="1:6" x14ac:dyDescent="0.25">
      <c r="A2318" s="14" t="s">
        <v>9</v>
      </c>
      <c r="B2318" s="14" t="s">
        <v>10</v>
      </c>
      <c r="C2318" s="14" t="s">
        <v>199</v>
      </c>
      <c r="D2318" s="14" t="s">
        <v>200</v>
      </c>
      <c r="E2318" s="14">
        <v>7363</v>
      </c>
      <c r="F2318" s="14"/>
    </row>
    <row r="2319" spans="1:6" x14ac:dyDescent="0.25">
      <c r="A2319" s="14" t="s">
        <v>9</v>
      </c>
      <c r="B2319" s="14" t="s">
        <v>10</v>
      </c>
      <c r="C2319" s="14" t="s">
        <v>201</v>
      </c>
      <c r="D2319" s="14" t="s">
        <v>202</v>
      </c>
      <c r="E2319" s="14">
        <v>265873</v>
      </c>
      <c r="F2319" s="14"/>
    </row>
    <row r="2320" spans="1:6" x14ac:dyDescent="0.25">
      <c r="A2320" s="14" t="s">
        <v>9</v>
      </c>
      <c r="B2320" s="14" t="s">
        <v>10</v>
      </c>
      <c r="C2320" s="14" t="s">
        <v>203</v>
      </c>
      <c r="D2320" s="14" t="s">
        <v>204</v>
      </c>
      <c r="E2320" s="14">
        <v>33688</v>
      </c>
      <c r="F2320" s="14"/>
    </row>
    <row r="2321" spans="1:6" x14ac:dyDescent="0.25">
      <c r="A2321" s="14" t="s">
        <v>9</v>
      </c>
      <c r="B2321" s="14" t="s">
        <v>10</v>
      </c>
      <c r="C2321" s="14" t="s">
        <v>205</v>
      </c>
      <c r="D2321" s="14" t="s">
        <v>206</v>
      </c>
      <c r="E2321" s="14">
        <v>232185</v>
      </c>
      <c r="F2321" s="14"/>
    </row>
    <row r="2322" spans="1:6" ht="15.75" x14ac:dyDescent="0.3">
      <c r="A2322" s="99" t="s">
        <v>207</v>
      </c>
      <c r="B2322" s="96"/>
      <c r="C2322" s="96"/>
      <c r="D2322" s="96"/>
      <c r="E2322" s="96"/>
      <c r="F2322" s="14"/>
    </row>
    <row r="2323" spans="1:6" x14ac:dyDescent="0.25">
      <c r="A2323" s="95" t="s">
        <v>208</v>
      </c>
      <c r="B2323" s="96"/>
      <c r="C2323" s="96"/>
      <c r="D2323" s="96"/>
      <c r="E2323" s="96"/>
      <c r="F2323" s="14"/>
    </row>
    <row r="2324" spans="1:6" x14ac:dyDescent="0.25">
      <c r="A2324" s="95" t="s">
        <v>209</v>
      </c>
      <c r="B2324" s="96"/>
      <c r="C2324" s="96"/>
      <c r="D2324" s="96"/>
      <c r="E2324" s="96"/>
      <c r="F2324" s="14"/>
    </row>
    <row r="2325" spans="1:6" x14ac:dyDescent="0.25">
      <c r="A2325" s="95" t="s">
        <v>210</v>
      </c>
      <c r="B2325" s="96"/>
      <c r="C2325" s="96"/>
      <c r="D2325" s="96"/>
      <c r="E2325" s="96"/>
      <c r="F2325" s="14"/>
    </row>
    <row r="2326" spans="1:6" x14ac:dyDescent="0.25">
      <c r="A2326" s="95" t="s">
        <v>211</v>
      </c>
      <c r="B2326" s="96"/>
      <c r="C2326" s="96"/>
      <c r="D2326" s="96"/>
      <c r="E2326" s="96"/>
      <c r="F2326" s="14"/>
    </row>
    <row r="2327" spans="1:6" x14ac:dyDescent="0.25">
      <c r="A2327" s="95" t="s">
        <v>212</v>
      </c>
      <c r="B2327" s="96"/>
      <c r="C2327" s="96"/>
      <c r="D2327" s="96"/>
      <c r="E2327" s="96"/>
      <c r="F2327" s="14"/>
    </row>
    <row r="2328" spans="1:6" x14ac:dyDescent="0.25">
      <c r="A2328" s="95" t="s">
        <v>213</v>
      </c>
      <c r="B2328" s="96"/>
      <c r="C2328" s="96"/>
      <c r="D2328" s="96"/>
      <c r="E2328" s="96"/>
      <c r="F2328" s="14"/>
    </row>
    <row r="2329" spans="1:6" x14ac:dyDescent="0.25">
      <c r="A2329" s="95" t="s">
        <v>214</v>
      </c>
      <c r="B2329" s="96"/>
      <c r="C2329" s="96"/>
      <c r="D2329" s="96"/>
      <c r="E2329" s="96"/>
      <c r="F2329" s="14"/>
    </row>
    <row r="2330" spans="1:6" x14ac:dyDescent="0.25">
      <c r="A2330" s="95" t="s">
        <v>215</v>
      </c>
      <c r="B2330" s="96"/>
      <c r="C2330" s="96"/>
      <c r="D2330" s="96"/>
      <c r="E2330" s="96"/>
      <c r="F2330" s="14"/>
    </row>
    <row r="2331" spans="1:6" x14ac:dyDescent="0.25">
      <c r="A2331" s="14"/>
      <c r="B2331" s="14"/>
      <c r="C2331" s="14"/>
      <c r="D2331" s="14"/>
      <c r="E2331" s="14"/>
      <c r="F2331" s="14"/>
    </row>
    <row r="2332" spans="1:6" x14ac:dyDescent="0.25">
      <c r="A2332" s="14"/>
      <c r="B2332" s="14"/>
      <c r="C2332" s="14"/>
      <c r="D2332" s="14"/>
      <c r="E2332" s="14"/>
      <c r="F2332" s="14"/>
    </row>
    <row r="2333" spans="1:6" x14ac:dyDescent="0.25">
      <c r="A2333" s="14"/>
      <c r="B2333" s="14"/>
      <c r="C2333" s="14"/>
      <c r="D2333" s="14"/>
      <c r="E2333" s="14"/>
      <c r="F2333" s="14"/>
    </row>
    <row r="2334" spans="1:6" x14ac:dyDescent="0.25">
      <c r="A2334" s="14"/>
      <c r="B2334" s="14"/>
      <c r="C2334" s="14"/>
      <c r="D2334" s="14"/>
      <c r="E2334" s="14"/>
      <c r="F2334" s="14"/>
    </row>
    <row r="2335" spans="1:6" x14ac:dyDescent="0.25">
      <c r="A2335" s="14"/>
      <c r="B2335" s="14"/>
      <c r="C2335" s="14"/>
      <c r="D2335" s="14"/>
      <c r="E2335" s="14"/>
      <c r="F2335" s="14"/>
    </row>
    <row r="2336" spans="1:6" ht="18" x14ac:dyDescent="0.25">
      <c r="A2336" s="101" t="s">
        <v>0</v>
      </c>
      <c r="B2336" s="96"/>
      <c r="C2336" s="96"/>
      <c r="D2336" s="96"/>
      <c r="E2336" s="96"/>
      <c r="F2336" s="14"/>
    </row>
    <row r="2337" spans="1:6" ht="16.5" x14ac:dyDescent="0.25">
      <c r="A2337" s="102" t="s">
        <v>1</v>
      </c>
      <c r="B2337" s="96"/>
      <c r="C2337" s="96"/>
      <c r="D2337" s="96"/>
      <c r="E2337" s="96"/>
      <c r="F2337" s="14"/>
    </row>
    <row r="2338" spans="1:6" x14ac:dyDescent="0.25">
      <c r="A2338" s="96" t="s">
        <v>2</v>
      </c>
      <c r="B2338" s="96"/>
      <c r="C2338" s="96"/>
      <c r="D2338" s="96"/>
      <c r="E2338" s="96"/>
      <c r="F2338" s="14"/>
    </row>
    <row r="2339" spans="1:6" x14ac:dyDescent="0.25">
      <c r="A2339" s="96" t="s">
        <v>3</v>
      </c>
      <c r="B2339" s="96"/>
      <c r="C2339" s="96"/>
      <c r="D2339" s="96"/>
      <c r="E2339" s="96"/>
    </row>
    <row r="2340" spans="1:6" x14ac:dyDescent="0.25">
      <c r="A2340" s="1"/>
      <c r="B2340" s="1"/>
      <c r="C2340" s="1"/>
      <c r="D2340" s="1"/>
      <c r="E2340" s="1"/>
    </row>
    <row r="2341" spans="1:6" x14ac:dyDescent="0.25">
      <c r="A2341" s="6" t="s">
        <v>4</v>
      </c>
      <c r="B2341" s="6" t="s">
        <v>5</v>
      </c>
      <c r="C2341" s="6" t="s">
        <v>6</v>
      </c>
      <c r="D2341" s="6" t="s">
        <v>7</v>
      </c>
      <c r="E2341" s="6" t="s">
        <v>8</v>
      </c>
    </row>
    <row r="2342" spans="1:6" x14ac:dyDescent="0.25">
      <c r="A2342" s="1" t="s">
        <v>332</v>
      </c>
      <c r="B2342" s="1" t="s">
        <v>333</v>
      </c>
      <c r="C2342" s="1" t="s">
        <v>1</v>
      </c>
      <c r="D2342" s="1" t="s">
        <v>11</v>
      </c>
      <c r="E2342" s="1" t="s">
        <v>1</v>
      </c>
    </row>
    <row r="2343" spans="1:6" x14ac:dyDescent="0.25">
      <c r="A2343" s="1" t="s">
        <v>332</v>
      </c>
      <c r="B2343" s="1" t="s">
        <v>333</v>
      </c>
      <c r="C2343" s="1" t="s">
        <v>12</v>
      </c>
      <c r="D2343" s="1" t="s">
        <v>13</v>
      </c>
      <c r="E2343" s="1">
        <v>385870</v>
      </c>
    </row>
    <row r="2344" spans="1:6" x14ac:dyDescent="0.25">
      <c r="A2344" s="1" t="s">
        <v>332</v>
      </c>
      <c r="B2344" s="1" t="s">
        <v>333</v>
      </c>
      <c r="C2344" s="1" t="s">
        <v>14</v>
      </c>
      <c r="D2344" s="1" t="s">
        <v>15</v>
      </c>
      <c r="E2344" s="1">
        <v>298173</v>
      </c>
    </row>
    <row r="2345" spans="1:6" x14ac:dyDescent="0.25">
      <c r="A2345" s="1" t="s">
        <v>332</v>
      </c>
      <c r="B2345" s="1" t="s">
        <v>333</v>
      </c>
      <c r="C2345" s="1" t="s">
        <v>16</v>
      </c>
      <c r="D2345" s="1" t="s">
        <v>17</v>
      </c>
      <c r="E2345" s="1">
        <v>87697</v>
      </c>
    </row>
    <row r="2346" spans="1:6" x14ac:dyDescent="0.25">
      <c r="A2346" s="1" t="s">
        <v>332</v>
      </c>
      <c r="B2346" s="1" t="s">
        <v>333</v>
      </c>
      <c r="C2346" s="1" t="s">
        <v>18</v>
      </c>
      <c r="D2346" s="1" t="s">
        <v>19</v>
      </c>
      <c r="E2346" s="1">
        <v>64128</v>
      </c>
    </row>
    <row r="2347" spans="1:6" x14ac:dyDescent="0.25">
      <c r="A2347" s="1" t="s">
        <v>332</v>
      </c>
      <c r="B2347" s="1" t="s">
        <v>333</v>
      </c>
      <c r="C2347" s="1" t="s">
        <v>20</v>
      </c>
      <c r="D2347" s="1" t="s">
        <v>21</v>
      </c>
      <c r="E2347" s="1">
        <v>23569</v>
      </c>
    </row>
    <row r="2348" spans="1:6" x14ac:dyDescent="0.25">
      <c r="A2348" s="1" t="s">
        <v>332</v>
      </c>
      <c r="B2348" s="1" t="s">
        <v>333</v>
      </c>
      <c r="C2348" s="1" t="s">
        <v>22</v>
      </c>
      <c r="D2348" s="1" t="s">
        <v>23</v>
      </c>
      <c r="E2348" s="1">
        <v>47126</v>
      </c>
    </row>
    <row r="2349" spans="1:6" x14ac:dyDescent="0.25">
      <c r="A2349" s="1" t="s">
        <v>332</v>
      </c>
      <c r="B2349" s="1" t="s">
        <v>333</v>
      </c>
      <c r="C2349" s="1" t="s">
        <v>1</v>
      </c>
      <c r="D2349" s="1" t="s">
        <v>24</v>
      </c>
      <c r="E2349" s="1" t="s">
        <v>1</v>
      </c>
    </row>
    <row r="2350" spans="1:6" x14ac:dyDescent="0.25">
      <c r="A2350" s="1" t="s">
        <v>332</v>
      </c>
      <c r="B2350" s="1" t="s">
        <v>333</v>
      </c>
      <c r="C2350" s="1" t="s">
        <v>25</v>
      </c>
      <c r="D2350" s="1" t="s">
        <v>26</v>
      </c>
      <c r="E2350" s="1">
        <v>465</v>
      </c>
    </row>
    <row r="2351" spans="1:6" x14ac:dyDescent="0.25">
      <c r="A2351" s="1" t="s">
        <v>332</v>
      </c>
      <c r="B2351" s="1" t="s">
        <v>333</v>
      </c>
      <c r="C2351" s="1" t="s">
        <v>27</v>
      </c>
      <c r="D2351" s="1" t="s">
        <v>28</v>
      </c>
      <c r="E2351" s="1">
        <v>385405</v>
      </c>
    </row>
    <row r="2352" spans="1:6" x14ac:dyDescent="0.25">
      <c r="A2352" s="1" t="s">
        <v>332</v>
      </c>
      <c r="B2352" s="1" t="s">
        <v>333</v>
      </c>
      <c r="C2352" s="1" t="s">
        <v>29</v>
      </c>
      <c r="D2352" s="1" t="s">
        <v>30</v>
      </c>
      <c r="E2352" s="1">
        <v>215633</v>
      </c>
    </row>
    <row r="2353" spans="1:5" x14ac:dyDescent="0.25">
      <c r="A2353" s="1" t="s">
        <v>332</v>
      </c>
      <c r="B2353" s="1" t="s">
        <v>333</v>
      </c>
      <c r="C2353" s="1" t="s">
        <v>31</v>
      </c>
      <c r="D2353" s="1" t="s">
        <v>334</v>
      </c>
      <c r="E2353" s="1" t="s">
        <v>335</v>
      </c>
    </row>
    <row r="2354" spans="1:5" x14ac:dyDescent="0.25">
      <c r="A2354" s="1" t="s">
        <v>332</v>
      </c>
      <c r="B2354" s="1" t="s">
        <v>333</v>
      </c>
      <c r="C2354" s="1" t="s">
        <v>32</v>
      </c>
      <c r="D2354" s="1" t="s">
        <v>33</v>
      </c>
      <c r="E2354" s="1" t="s">
        <v>335</v>
      </c>
    </row>
    <row r="2355" spans="1:5" x14ac:dyDescent="0.25">
      <c r="A2355" s="1" t="s">
        <v>332</v>
      </c>
      <c r="B2355" s="1" t="s">
        <v>333</v>
      </c>
      <c r="C2355" s="1" t="s">
        <v>34</v>
      </c>
      <c r="D2355" s="1" t="s">
        <v>35</v>
      </c>
      <c r="E2355" s="1">
        <v>0</v>
      </c>
    </row>
    <row r="2356" spans="1:5" x14ac:dyDescent="0.25">
      <c r="A2356" s="1" t="s">
        <v>332</v>
      </c>
      <c r="B2356" s="1" t="s">
        <v>333</v>
      </c>
      <c r="C2356" s="1" t="s">
        <v>336</v>
      </c>
      <c r="D2356" s="1" t="s">
        <v>337</v>
      </c>
      <c r="E2356" s="1" t="s">
        <v>335</v>
      </c>
    </row>
    <row r="2357" spans="1:5" x14ac:dyDescent="0.25">
      <c r="A2357" s="1" t="s">
        <v>332</v>
      </c>
      <c r="B2357" s="1" t="s">
        <v>333</v>
      </c>
      <c r="C2357" s="1" t="s">
        <v>36</v>
      </c>
      <c r="D2357" s="1" t="s">
        <v>338</v>
      </c>
      <c r="E2357" s="1" t="s">
        <v>335</v>
      </c>
    </row>
    <row r="2358" spans="1:5" x14ac:dyDescent="0.25">
      <c r="A2358" s="1" t="s">
        <v>332</v>
      </c>
      <c r="B2358" s="1" t="s">
        <v>333</v>
      </c>
      <c r="C2358" s="1" t="s">
        <v>37</v>
      </c>
      <c r="D2358" s="1" t="s">
        <v>339</v>
      </c>
      <c r="E2358" s="1">
        <v>0</v>
      </c>
    </row>
    <row r="2359" spans="1:5" x14ac:dyDescent="0.25">
      <c r="A2359" s="1" t="s">
        <v>332</v>
      </c>
      <c r="B2359" s="1" t="s">
        <v>333</v>
      </c>
      <c r="C2359" s="1" t="s">
        <v>38</v>
      </c>
      <c r="D2359" s="1" t="s">
        <v>340</v>
      </c>
      <c r="E2359" s="1" t="s">
        <v>335</v>
      </c>
    </row>
    <row r="2360" spans="1:5" x14ac:dyDescent="0.25">
      <c r="A2360" s="1" t="s">
        <v>332</v>
      </c>
      <c r="B2360" s="1" t="s">
        <v>333</v>
      </c>
      <c r="C2360" s="1" t="s">
        <v>39</v>
      </c>
      <c r="D2360" s="1" t="s">
        <v>40</v>
      </c>
      <c r="E2360" s="1" t="s">
        <v>335</v>
      </c>
    </row>
    <row r="2361" spans="1:5" x14ac:dyDescent="0.25">
      <c r="A2361" s="1" t="s">
        <v>332</v>
      </c>
      <c r="B2361" s="1" t="s">
        <v>333</v>
      </c>
      <c r="C2361" s="1" t="s">
        <v>41</v>
      </c>
      <c r="D2361" s="1" t="s">
        <v>42</v>
      </c>
      <c r="E2361" s="1">
        <v>17818</v>
      </c>
    </row>
    <row r="2362" spans="1:5" x14ac:dyDescent="0.25">
      <c r="A2362" s="1" t="s">
        <v>332</v>
      </c>
      <c r="B2362" s="1" t="s">
        <v>333</v>
      </c>
      <c r="C2362" s="1" t="s">
        <v>43</v>
      </c>
      <c r="D2362" s="1" t="s">
        <v>44</v>
      </c>
      <c r="E2362" s="1">
        <v>4601</v>
      </c>
    </row>
    <row r="2363" spans="1:5" x14ac:dyDescent="0.25">
      <c r="A2363" s="1" t="s">
        <v>332</v>
      </c>
      <c r="B2363" s="1" t="s">
        <v>333</v>
      </c>
      <c r="C2363" s="1" t="s">
        <v>45</v>
      </c>
      <c r="D2363" s="1" t="s">
        <v>46</v>
      </c>
      <c r="E2363" s="1" t="s">
        <v>335</v>
      </c>
    </row>
    <row r="2364" spans="1:5" x14ac:dyDescent="0.25">
      <c r="A2364" s="1" t="s">
        <v>332</v>
      </c>
      <c r="B2364" s="1" t="s">
        <v>333</v>
      </c>
      <c r="C2364" s="1" t="s">
        <v>47</v>
      </c>
      <c r="D2364" s="1" t="s">
        <v>48</v>
      </c>
      <c r="E2364" s="1">
        <v>2080</v>
      </c>
    </row>
    <row r="2365" spans="1:5" x14ac:dyDescent="0.25">
      <c r="A2365" s="1" t="s">
        <v>332</v>
      </c>
      <c r="B2365" s="1" t="s">
        <v>333</v>
      </c>
      <c r="C2365" s="1" t="s">
        <v>49</v>
      </c>
      <c r="D2365" s="1" t="s">
        <v>50</v>
      </c>
      <c r="E2365" s="1" t="s">
        <v>335</v>
      </c>
    </row>
    <row r="2366" spans="1:5" x14ac:dyDescent="0.25">
      <c r="A2366" s="1" t="s">
        <v>332</v>
      </c>
      <c r="B2366" s="1" t="s">
        <v>333</v>
      </c>
      <c r="C2366" s="1" t="s">
        <v>51</v>
      </c>
      <c r="D2366" s="1" t="s">
        <v>52</v>
      </c>
      <c r="E2366" s="1">
        <v>3116</v>
      </c>
    </row>
    <row r="2367" spans="1:5" x14ac:dyDescent="0.25">
      <c r="A2367" s="1" t="s">
        <v>332</v>
      </c>
      <c r="B2367" s="1" t="s">
        <v>333</v>
      </c>
      <c r="C2367" s="1" t="s">
        <v>53</v>
      </c>
      <c r="D2367" s="1" t="s">
        <v>54</v>
      </c>
      <c r="E2367" s="1" t="s">
        <v>335</v>
      </c>
    </row>
    <row r="2368" spans="1:5" x14ac:dyDescent="0.25">
      <c r="A2368" s="1" t="s">
        <v>332</v>
      </c>
      <c r="B2368" s="1" t="s">
        <v>333</v>
      </c>
      <c r="C2368" s="1" t="s">
        <v>341</v>
      </c>
      <c r="D2368" s="1" t="s">
        <v>342</v>
      </c>
      <c r="E2368" s="1" t="s">
        <v>335</v>
      </c>
    </row>
    <row r="2369" spans="1:5" x14ac:dyDescent="0.25">
      <c r="A2369" s="1" t="s">
        <v>332</v>
      </c>
      <c r="B2369" s="1" t="s">
        <v>333</v>
      </c>
      <c r="C2369" s="1" t="s">
        <v>343</v>
      </c>
      <c r="D2369" s="1" t="s">
        <v>344</v>
      </c>
      <c r="E2369" s="1">
        <v>0</v>
      </c>
    </row>
    <row r="2370" spans="1:5" x14ac:dyDescent="0.25">
      <c r="A2370" s="1" t="s">
        <v>332</v>
      </c>
      <c r="B2370" s="1" t="s">
        <v>333</v>
      </c>
      <c r="C2370" s="1" t="s">
        <v>55</v>
      </c>
      <c r="D2370" s="1" t="s">
        <v>56</v>
      </c>
      <c r="E2370" s="1">
        <v>0</v>
      </c>
    </row>
    <row r="2371" spans="1:5" x14ac:dyDescent="0.25">
      <c r="A2371" s="1" t="s">
        <v>332</v>
      </c>
      <c r="B2371" s="1" t="s">
        <v>333</v>
      </c>
      <c r="C2371" s="1" t="s">
        <v>345</v>
      </c>
      <c r="D2371" s="1" t="s">
        <v>346</v>
      </c>
      <c r="E2371" s="1" t="s">
        <v>335</v>
      </c>
    </row>
    <row r="2372" spans="1:5" x14ac:dyDescent="0.25">
      <c r="A2372" s="1" t="s">
        <v>332</v>
      </c>
      <c r="B2372" s="1" t="s">
        <v>333</v>
      </c>
      <c r="C2372" s="1" t="s">
        <v>57</v>
      </c>
      <c r="D2372" s="1" t="s">
        <v>58</v>
      </c>
      <c r="E2372" s="1">
        <v>0</v>
      </c>
    </row>
    <row r="2373" spans="1:5" x14ac:dyDescent="0.25">
      <c r="A2373" s="1" t="s">
        <v>332</v>
      </c>
      <c r="B2373" s="1" t="s">
        <v>333</v>
      </c>
      <c r="C2373" s="1" t="s">
        <v>347</v>
      </c>
      <c r="D2373" s="1" t="s">
        <v>348</v>
      </c>
      <c r="E2373" s="1">
        <v>0</v>
      </c>
    </row>
    <row r="2374" spans="1:5" x14ac:dyDescent="0.25">
      <c r="A2374" s="1" t="s">
        <v>332</v>
      </c>
      <c r="B2374" s="1" t="s">
        <v>333</v>
      </c>
      <c r="C2374" s="1" t="s">
        <v>59</v>
      </c>
      <c r="D2374" s="1" t="s">
        <v>60</v>
      </c>
      <c r="E2374" s="1">
        <v>0</v>
      </c>
    </row>
    <row r="2375" spans="1:5" x14ac:dyDescent="0.25">
      <c r="A2375" s="1" t="s">
        <v>332</v>
      </c>
      <c r="B2375" s="1" t="s">
        <v>333</v>
      </c>
      <c r="C2375" s="1" t="s">
        <v>61</v>
      </c>
      <c r="D2375" s="1" t="s">
        <v>62</v>
      </c>
      <c r="E2375" s="1">
        <v>0</v>
      </c>
    </row>
    <row r="2376" spans="1:5" x14ac:dyDescent="0.25">
      <c r="A2376" s="1" t="s">
        <v>332</v>
      </c>
      <c r="B2376" s="1" t="s">
        <v>333</v>
      </c>
      <c r="C2376" s="1" t="s">
        <v>63</v>
      </c>
      <c r="D2376" s="1" t="s">
        <v>64</v>
      </c>
      <c r="E2376" s="1">
        <v>0</v>
      </c>
    </row>
    <row r="2377" spans="1:5" x14ac:dyDescent="0.25">
      <c r="A2377" s="1" t="s">
        <v>332</v>
      </c>
      <c r="B2377" s="1" t="s">
        <v>333</v>
      </c>
      <c r="C2377" s="1" t="s">
        <v>65</v>
      </c>
      <c r="D2377" s="1" t="s">
        <v>66</v>
      </c>
      <c r="E2377" s="1" t="s">
        <v>335</v>
      </c>
    </row>
    <row r="2378" spans="1:5" x14ac:dyDescent="0.25">
      <c r="A2378" s="1" t="s">
        <v>332</v>
      </c>
      <c r="B2378" s="1" t="s">
        <v>333</v>
      </c>
      <c r="C2378" s="1" t="s">
        <v>67</v>
      </c>
      <c r="D2378" s="1" t="s">
        <v>68</v>
      </c>
      <c r="E2378" s="1" t="s">
        <v>335</v>
      </c>
    </row>
    <row r="2379" spans="1:5" x14ac:dyDescent="0.25">
      <c r="A2379" s="1" t="s">
        <v>332</v>
      </c>
      <c r="B2379" s="1" t="s">
        <v>333</v>
      </c>
      <c r="C2379" s="1" t="s">
        <v>69</v>
      </c>
      <c r="D2379" s="1" t="s">
        <v>70</v>
      </c>
      <c r="E2379" s="1" t="s">
        <v>335</v>
      </c>
    </row>
    <row r="2380" spans="1:5" x14ac:dyDescent="0.25">
      <c r="A2380" s="1" t="s">
        <v>332</v>
      </c>
      <c r="B2380" s="1" t="s">
        <v>333</v>
      </c>
      <c r="C2380" s="1" t="s">
        <v>71</v>
      </c>
      <c r="D2380" s="1" t="s">
        <v>72</v>
      </c>
      <c r="E2380" s="1">
        <v>0</v>
      </c>
    </row>
    <row r="2381" spans="1:5" x14ac:dyDescent="0.25">
      <c r="A2381" s="1" t="s">
        <v>332</v>
      </c>
      <c r="B2381" s="1" t="s">
        <v>333</v>
      </c>
      <c r="C2381" s="1" t="s">
        <v>73</v>
      </c>
      <c r="D2381" s="1" t="s">
        <v>74</v>
      </c>
      <c r="E2381" s="1">
        <v>0</v>
      </c>
    </row>
    <row r="2382" spans="1:5" x14ac:dyDescent="0.25">
      <c r="A2382" s="1" t="s">
        <v>332</v>
      </c>
      <c r="B2382" s="1" t="s">
        <v>333</v>
      </c>
      <c r="C2382" s="1" t="s">
        <v>75</v>
      </c>
      <c r="D2382" s="1" t="s">
        <v>76</v>
      </c>
      <c r="E2382" s="1">
        <v>0</v>
      </c>
    </row>
    <row r="2383" spans="1:5" x14ac:dyDescent="0.25">
      <c r="A2383" s="1" t="s">
        <v>332</v>
      </c>
      <c r="B2383" s="1" t="s">
        <v>333</v>
      </c>
      <c r="C2383" s="1" t="s">
        <v>77</v>
      </c>
      <c r="D2383" s="1" t="s">
        <v>78</v>
      </c>
      <c r="E2383" s="1">
        <v>0</v>
      </c>
    </row>
    <row r="2384" spans="1:5" x14ac:dyDescent="0.25">
      <c r="A2384" s="1" t="s">
        <v>332</v>
      </c>
      <c r="B2384" s="1" t="s">
        <v>333</v>
      </c>
      <c r="C2384" s="1" t="s">
        <v>349</v>
      </c>
      <c r="D2384" s="1" t="s">
        <v>350</v>
      </c>
      <c r="E2384" s="1">
        <v>0</v>
      </c>
    </row>
    <row r="2385" spans="1:5" x14ac:dyDescent="0.25">
      <c r="A2385" s="1" t="s">
        <v>332</v>
      </c>
      <c r="B2385" s="1" t="s">
        <v>333</v>
      </c>
      <c r="C2385" s="1" t="s">
        <v>351</v>
      </c>
      <c r="D2385" s="1" t="s">
        <v>352</v>
      </c>
      <c r="E2385" s="1">
        <v>0</v>
      </c>
    </row>
    <row r="2386" spans="1:5" x14ac:dyDescent="0.25">
      <c r="A2386" s="1" t="s">
        <v>332</v>
      </c>
      <c r="B2386" s="1" t="s">
        <v>333</v>
      </c>
      <c r="C2386" s="1" t="s">
        <v>353</v>
      </c>
      <c r="D2386" s="1" t="s">
        <v>354</v>
      </c>
      <c r="E2386" s="1">
        <v>0</v>
      </c>
    </row>
    <row r="2387" spans="1:5" x14ac:dyDescent="0.25">
      <c r="A2387" s="1" t="s">
        <v>332</v>
      </c>
      <c r="B2387" s="1" t="s">
        <v>333</v>
      </c>
      <c r="C2387" s="1" t="s">
        <v>355</v>
      </c>
      <c r="D2387" s="1" t="s">
        <v>356</v>
      </c>
      <c r="E2387" s="1" t="s">
        <v>335</v>
      </c>
    </row>
    <row r="2388" spans="1:5" x14ac:dyDescent="0.25">
      <c r="A2388" s="1" t="s">
        <v>332</v>
      </c>
      <c r="B2388" s="1" t="s">
        <v>333</v>
      </c>
      <c r="C2388" s="1" t="s">
        <v>357</v>
      </c>
      <c r="D2388" s="1" t="s">
        <v>358</v>
      </c>
      <c r="E2388" s="1">
        <v>0</v>
      </c>
    </row>
    <row r="2389" spans="1:5" x14ac:dyDescent="0.25">
      <c r="A2389" s="1" t="s">
        <v>332</v>
      </c>
      <c r="B2389" s="1" t="s">
        <v>333</v>
      </c>
      <c r="C2389" s="1" t="s">
        <v>79</v>
      </c>
      <c r="D2389" s="1" t="s">
        <v>80</v>
      </c>
      <c r="E2389" s="1">
        <v>0</v>
      </c>
    </row>
    <row r="2390" spans="1:5" x14ac:dyDescent="0.25">
      <c r="A2390" s="1" t="s">
        <v>332</v>
      </c>
      <c r="B2390" s="1" t="s">
        <v>333</v>
      </c>
      <c r="C2390" s="1" t="s">
        <v>81</v>
      </c>
      <c r="D2390" s="1" t="s">
        <v>82</v>
      </c>
      <c r="E2390" s="1">
        <v>0</v>
      </c>
    </row>
    <row r="2391" spans="1:5" x14ac:dyDescent="0.25">
      <c r="A2391" s="1" t="s">
        <v>332</v>
      </c>
      <c r="B2391" s="1" t="s">
        <v>333</v>
      </c>
      <c r="C2391" s="1" t="s">
        <v>83</v>
      </c>
      <c r="D2391" s="1" t="s">
        <v>84</v>
      </c>
      <c r="E2391" s="1">
        <v>7988</v>
      </c>
    </row>
    <row r="2392" spans="1:5" x14ac:dyDescent="0.25">
      <c r="A2392" s="1" t="s">
        <v>332</v>
      </c>
      <c r="B2392" s="1" t="s">
        <v>333</v>
      </c>
      <c r="C2392" s="1" t="s">
        <v>85</v>
      </c>
      <c r="D2392" s="1" t="s">
        <v>86</v>
      </c>
      <c r="E2392" s="1">
        <v>27894</v>
      </c>
    </row>
    <row r="2393" spans="1:5" x14ac:dyDescent="0.25">
      <c r="A2393" s="1" t="s">
        <v>332</v>
      </c>
      <c r="B2393" s="1" t="s">
        <v>333</v>
      </c>
      <c r="C2393" s="1" t="s">
        <v>87</v>
      </c>
      <c r="D2393" s="1" t="s">
        <v>88</v>
      </c>
      <c r="E2393" s="1">
        <v>2985</v>
      </c>
    </row>
    <row r="2394" spans="1:5" x14ac:dyDescent="0.25">
      <c r="A2394" s="1" t="s">
        <v>332</v>
      </c>
      <c r="B2394" s="1" t="s">
        <v>333</v>
      </c>
      <c r="C2394" s="1" t="s">
        <v>89</v>
      </c>
      <c r="D2394" s="1" t="s">
        <v>90</v>
      </c>
      <c r="E2394" s="1" t="s">
        <v>335</v>
      </c>
    </row>
    <row r="2395" spans="1:5" x14ac:dyDescent="0.25">
      <c r="A2395" s="1" t="s">
        <v>332</v>
      </c>
      <c r="B2395" s="1" t="s">
        <v>333</v>
      </c>
      <c r="C2395" s="1" t="s">
        <v>91</v>
      </c>
      <c r="D2395" s="1" t="s">
        <v>92</v>
      </c>
      <c r="E2395" s="1" t="s">
        <v>335</v>
      </c>
    </row>
    <row r="2396" spans="1:5" x14ac:dyDescent="0.25">
      <c r="A2396" s="1" t="s">
        <v>332</v>
      </c>
      <c r="B2396" s="1" t="s">
        <v>333</v>
      </c>
      <c r="C2396" s="1" t="s">
        <v>93</v>
      </c>
      <c r="D2396" s="1" t="s">
        <v>94</v>
      </c>
      <c r="E2396" s="1" t="s">
        <v>335</v>
      </c>
    </row>
    <row r="2397" spans="1:5" x14ac:dyDescent="0.25">
      <c r="A2397" s="1" t="s">
        <v>332</v>
      </c>
      <c r="B2397" s="1" t="s">
        <v>333</v>
      </c>
      <c r="C2397" s="1" t="s">
        <v>95</v>
      </c>
      <c r="D2397" s="1" t="s">
        <v>96</v>
      </c>
      <c r="E2397" s="1">
        <v>6399</v>
      </c>
    </row>
    <row r="2398" spans="1:5" x14ac:dyDescent="0.25">
      <c r="A2398" s="1" t="s">
        <v>332</v>
      </c>
      <c r="B2398" s="1" t="s">
        <v>333</v>
      </c>
      <c r="C2398" s="1" t="s">
        <v>97</v>
      </c>
      <c r="D2398" s="1" t="s">
        <v>98</v>
      </c>
      <c r="E2398" s="1">
        <v>1079</v>
      </c>
    </row>
    <row r="2399" spans="1:5" x14ac:dyDescent="0.25">
      <c r="A2399" s="1" t="s">
        <v>332</v>
      </c>
      <c r="B2399" s="1" t="s">
        <v>333</v>
      </c>
      <c r="C2399" s="1" t="s">
        <v>99</v>
      </c>
      <c r="D2399" s="1" t="s">
        <v>100</v>
      </c>
      <c r="E2399" s="1">
        <v>6537</v>
      </c>
    </row>
    <row r="2400" spans="1:5" x14ac:dyDescent="0.25">
      <c r="A2400" s="1" t="s">
        <v>332</v>
      </c>
      <c r="B2400" s="1" t="s">
        <v>333</v>
      </c>
      <c r="C2400" s="1" t="s">
        <v>101</v>
      </c>
      <c r="D2400" s="1" t="s">
        <v>102</v>
      </c>
      <c r="E2400" s="1" t="s">
        <v>335</v>
      </c>
    </row>
    <row r="2401" spans="1:5" x14ac:dyDescent="0.25">
      <c r="A2401" s="1" t="s">
        <v>332</v>
      </c>
      <c r="B2401" s="1" t="s">
        <v>333</v>
      </c>
      <c r="C2401" s="1" t="s">
        <v>103</v>
      </c>
      <c r="D2401" s="1" t="s">
        <v>104</v>
      </c>
      <c r="E2401" s="1" t="s">
        <v>335</v>
      </c>
    </row>
    <row r="2402" spans="1:5" x14ac:dyDescent="0.25">
      <c r="A2402" s="1" t="s">
        <v>332</v>
      </c>
      <c r="B2402" s="1" t="s">
        <v>333</v>
      </c>
      <c r="C2402" s="1" t="s">
        <v>105</v>
      </c>
      <c r="D2402" s="1" t="s">
        <v>106</v>
      </c>
      <c r="E2402" s="1">
        <v>7240</v>
      </c>
    </row>
    <row r="2403" spans="1:5" x14ac:dyDescent="0.25">
      <c r="A2403" s="1" t="s">
        <v>332</v>
      </c>
      <c r="B2403" s="1" t="s">
        <v>333</v>
      </c>
      <c r="C2403" s="1" t="s">
        <v>107</v>
      </c>
      <c r="D2403" s="1" t="s">
        <v>108</v>
      </c>
      <c r="E2403" s="1">
        <v>654</v>
      </c>
    </row>
    <row r="2404" spans="1:5" x14ac:dyDescent="0.25">
      <c r="A2404" s="1" t="s">
        <v>332</v>
      </c>
      <c r="B2404" s="1" t="s">
        <v>333</v>
      </c>
      <c r="C2404" s="1" t="s">
        <v>109</v>
      </c>
      <c r="D2404" s="1" t="s">
        <v>110</v>
      </c>
      <c r="E2404" s="1">
        <v>1067</v>
      </c>
    </row>
    <row r="2405" spans="1:5" x14ac:dyDescent="0.25">
      <c r="A2405" s="1" t="s">
        <v>332</v>
      </c>
      <c r="B2405" s="1" t="s">
        <v>333</v>
      </c>
      <c r="C2405" s="1" t="s">
        <v>111</v>
      </c>
      <c r="D2405" s="1" t="s">
        <v>112</v>
      </c>
      <c r="E2405" s="1">
        <v>7555</v>
      </c>
    </row>
    <row r="2406" spans="1:5" x14ac:dyDescent="0.25">
      <c r="A2406" s="1" t="s">
        <v>332</v>
      </c>
      <c r="B2406" s="1" t="s">
        <v>333</v>
      </c>
      <c r="C2406" s="1" t="s">
        <v>113</v>
      </c>
      <c r="D2406" s="1" t="s">
        <v>114</v>
      </c>
      <c r="E2406" s="1" t="s">
        <v>335</v>
      </c>
    </row>
    <row r="2407" spans="1:5" x14ac:dyDescent="0.25">
      <c r="A2407" s="1" t="s">
        <v>332</v>
      </c>
      <c r="B2407" s="1" t="s">
        <v>333</v>
      </c>
      <c r="C2407" s="1" t="s">
        <v>359</v>
      </c>
      <c r="D2407" s="1" t="s">
        <v>360</v>
      </c>
      <c r="E2407" s="1">
        <v>4615</v>
      </c>
    </row>
    <row r="2408" spans="1:5" x14ac:dyDescent="0.25">
      <c r="A2408" s="1" t="s">
        <v>332</v>
      </c>
      <c r="B2408" s="1" t="s">
        <v>333</v>
      </c>
      <c r="C2408" s="1" t="s">
        <v>115</v>
      </c>
      <c r="D2408" s="1" t="s">
        <v>116</v>
      </c>
      <c r="E2408" s="1">
        <v>0</v>
      </c>
    </row>
    <row r="2409" spans="1:5" x14ac:dyDescent="0.25">
      <c r="A2409" s="1" t="s">
        <v>332</v>
      </c>
      <c r="B2409" s="1" t="s">
        <v>333</v>
      </c>
      <c r="C2409" s="1" t="s">
        <v>117</v>
      </c>
      <c r="D2409" s="1" t="s">
        <v>118</v>
      </c>
      <c r="E2409" s="1" t="s">
        <v>335</v>
      </c>
    </row>
    <row r="2410" spans="1:5" x14ac:dyDescent="0.25">
      <c r="A2410" s="1" t="s">
        <v>332</v>
      </c>
      <c r="B2410" s="1" t="s">
        <v>333</v>
      </c>
      <c r="C2410" s="1" t="s">
        <v>119</v>
      </c>
      <c r="D2410" s="1" t="s">
        <v>120</v>
      </c>
      <c r="E2410" s="1">
        <v>0</v>
      </c>
    </row>
    <row r="2411" spans="1:5" x14ac:dyDescent="0.25">
      <c r="A2411" s="1" t="s">
        <v>332</v>
      </c>
      <c r="B2411" s="1" t="s">
        <v>333</v>
      </c>
      <c r="C2411" s="1" t="s">
        <v>361</v>
      </c>
      <c r="D2411" s="1" t="s">
        <v>362</v>
      </c>
      <c r="E2411" s="1" t="s">
        <v>335</v>
      </c>
    </row>
    <row r="2412" spans="1:5" x14ac:dyDescent="0.25">
      <c r="A2412" s="1" t="s">
        <v>332</v>
      </c>
      <c r="B2412" s="1" t="s">
        <v>333</v>
      </c>
      <c r="C2412" s="1" t="s">
        <v>121</v>
      </c>
      <c r="D2412" s="1" t="s">
        <v>122</v>
      </c>
      <c r="E2412" s="1">
        <v>0</v>
      </c>
    </row>
    <row r="2413" spans="1:5" x14ac:dyDescent="0.25">
      <c r="A2413" s="1" t="s">
        <v>332</v>
      </c>
      <c r="B2413" s="1" t="s">
        <v>333</v>
      </c>
      <c r="C2413" s="1" t="s">
        <v>123</v>
      </c>
      <c r="D2413" s="1" t="s">
        <v>124</v>
      </c>
      <c r="E2413" s="1">
        <v>538</v>
      </c>
    </row>
    <row r="2414" spans="1:5" x14ac:dyDescent="0.25">
      <c r="A2414" s="1" t="s">
        <v>332</v>
      </c>
      <c r="B2414" s="1" t="s">
        <v>333</v>
      </c>
      <c r="C2414" s="1" t="s">
        <v>125</v>
      </c>
      <c r="D2414" s="1" t="s">
        <v>126</v>
      </c>
      <c r="E2414" s="1">
        <v>577</v>
      </c>
    </row>
    <row r="2415" spans="1:5" x14ac:dyDescent="0.25">
      <c r="A2415" s="1" t="s">
        <v>332</v>
      </c>
      <c r="B2415" s="1" t="s">
        <v>333</v>
      </c>
      <c r="C2415" s="1" t="s">
        <v>127</v>
      </c>
      <c r="D2415" s="1" t="s">
        <v>128</v>
      </c>
      <c r="E2415" s="1">
        <v>0</v>
      </c>
    </row>
    <row r="2416" spans="1:5" x14ac:dyDescent="0.25">
      <c r="A2416" s="1" t="s">
        <v>332</v>
      </c>
      <c r="B2416" s="1" t="s">
        <v>333</v>
      </c>
      <c r="C2416" s="1" t="s">
        <v>129</v>
      </c>
      <c r="D2416" s="1" t="s">
        <v>130</v>
      </c>
      <c r="E2416" s="1">
        <v>786</v>
      </c>
    </row>
    <row r="2417" spans="1:5" x14ac:dyDescent="0.25">
      <c r="A2417" s="1" t="s">
        <v>332</v>
      </c>
      <c r="B2417" s="1" t="s">
        <v>333</v>
      </c>
      <c r="C2417" s="1" t="s">
        <v>363</v>
      </c>
      <c r="D2417" s="1" t="s">
        <v>364</v>
      </c>
      <c r="E2417" s="1" t="s">
        <v>335</v>
      </c>
    </row>
    <row r="2418" spans="1:5" x14ac:dyDescent="0.25">
      <c r="A2418" s="1" t="s">
        <v>332</v>
      </c>
      <c r="B2418" s="1" t="s">
        <v>333</v>
      </c>
      <c r="C2418" s="1" t="s">
        <v>365</v>
      </c>
      <c r="D2418" s="1" t="s">
        <v>366</v>
      </c>
      <c r="E2418" s="1" t="s">
        <v>335</v>
      </c>
    </row>
    <row r="2419" spans="1:5" x14ac:dyDescent="0.25">
      <c r="A2419" s="1" t="s">
        <v>332</v>
      </c>
      <c r="B2419" s="1" t="s">
        <v>333</v>
      </c>
      <c r="C2419" s="1" t="s">
        <v>131</v>
      </c>
      <c r="D2419" s="1" t="s">
        <v>132</v>
      </c>
      <c r="E2419" s="1">
        <v>0</v>
      </c>
    </row>
    <row r="2420" spans="1:5" x14ac:dyDescent="0.25">
      <c r="A2420" s="1" t="s">
        <v>332</v>
      </c>
      <c r="B2420" s="1" t="s">
        <v>333</v>
      </c>
      <c r="C2420" s="1" t="s">
        <v>367</v>
      </c>
      <c r="D2420" s="1" t="s">
        <v>368</v>
      </c>
      <c r="E2420" s="1" t="s">
        <v>369</v>
      </c>
    </row>
    <row r="2421" spans="1:5" x14ac:dyDescent="0.25">
      <c r="A2421" s="1" t="s">
        <v>332</v>
      </c>
      <c r="B2421" s="1" t="s">
        <v>333</v>
      </c>
      <c r="C2421" s="1" t="s">
        <v>133</v>
      </c>
      <c r="D2421" s="1" t="s">
        <v>134</v>
      </c>
      <c r="E2421" s="1" t="s">
        <v>335</v>
      </c>
    </row>
    <row r="2422" spans="1:5" x14ac:dyDescent="0.25">
      <c r="A2422" s="1" t="s">
        <v>332</v>
      </c>
      <c r="B2422" s="1" t="s">
        <v>333</v>
      </c>
      <c r="C2422" s="1" t="s">
        <v>135</v>
      </c>
      <c r="D2422" s="1" t="s">
        <v>136</v>
      </c>
      <c r="E2422" s="1">
        <v>0</v>
      </c>
    </row>
    <row r="2423" spans="1:5" x14ac:dyDescent="0.25">
      <c r="A2423" s="1" t="s">
        <v>332</v>
      </c>
      <c r="B2423" s="1" t="s">
        <v>333</v>
      </c>
      <c r="C2423" s="1" t="s">
        <v>370</v>
      </c>
      <c r="D2423" s="1" t="s">
        <v>371</v>
      </c>
      <c r="E2423" s="1">
        <v>0</v>
      </c>
    </row>
    <row r="2424" spans="1:5" x14ac:dyDescent="0.25">
      <c r="A2424" s="1" t="s">
        <v>332</v>
      </c>
      <c r="B2424" s="1" t="s">
        <v>333</v>
      </c>
      <c r="C2424" s="1" t="s">
        <v>137</v>
      </c>
      <c r="D2424" s="1" t="s">
        <v>138</v>
      </c>
      <c r="E2424" s="1">
        <v>5395</v>
      </c>
    </row>
    <row r="2425" spans="1:5" x14ac:dyDescent="0.25">
      <c r="A2425" s="1" t="s">
        <v>332</v>
      </c>
      <c r="B2425" s="1" t="s">
        <v>333</v>
      </c>
      <c r="C2425" s="1" t="s">
        <v>139</v>
      </c>
      <c r="D2425" s="1" t="s">
        <v>140</v>
      </c>
      <c r="E2425" s="1">
        <v>0</v>
      </c>
    </row>
    <row r="2426" spans="1:5" x14ac:dyDescent="0.25">
      <c r="A2426" s="1" t="s">
        <v>332</v>
      </c>
      <c r="B2426" s="1" t="s">
        <v>333</v>
      </c>
      <c r="C2426" s="1" t="s">
        <v>141</v>
      </c>
      <c r="D2426" s="1" t="s">
        <v>142</v>
      </c>
      <c r="E2426" s="1">
        <v>4539</v>
      </c>
    </row>
    <row r="2427" spans="1:5" x14ac:dyDescent="0.25">
      <c r="A2427" s="1" t="s">
        <v>332</v>
      </c>
      <c r="B2427" s="1" t="s">
        <v>333</v>
      </c>
      <c r="C2427" s="1" t="s">
        <v>143</v>
      </c>
      <c r="D2427" s="1" t="s">
        <v>144</v>
      </c>
      <c r="E2427" s="1">
        <v>0</v>
      </c>
    </row>
    <row r="2428" spans="1:5" x14ac:dyDescent="0.25">
      <c r="A2428" s="1" t="s">
        <v>332</v>
      </c>
      <c r="B2428" s="1" t="s">
        <v>333</v>
      </c>
      <c r="C2428" s="1" t="s">
        <v>145</v>
      </c>
      <c r="D2428" s="1" t="s">
        <v>146</v>
      </c>
      <c r="E2428" s="1" t="s">
        <v>335</v>
      </c>
    </row>
    <row r="2429" spans="1:5" x14ac:dyDescent="0.25">
      <c r="A2429" s="1" t="s">
        <v>332</v>
      </c>
      <c r="B2429" s="1" t="s">
        <v>333</v>
      </c>
      <c r="C2429" s="1" t="s">
        <v>147</v>
      </c>
      <c r="D2429" s="1" t="s">
        <v>148</v>
      </c>
      <c r="E2429" s="1" t="s">
        <v>335</v>
      </c>
    </row>
    <row r="2430" spans="1:5" x14ac:dyDescent="0.25">
      <c r="A2430" s="1" t="s">
        <v>332</v>
      </c>
      <c r="B2430" s="1" t="s">
        <v>333</v>
      </c>
      <c r="C2430" s="1" t="s">
        <v>149</v>
      </c>
      <c r="D2430" s="1" t="s">
        <v>150</v>
      </c>
      <c r="E2430" s="1">
        <v>974</v>
      </c>
    </row>
    <row r="2431" spans="1:5" x14ac:dyDescent="0.25">
      <c r="A2431" s="1" t="s">
        <v>332</v>
      </c>
      <c r="B2431" s="1" t="s">
        <v>333</v>
      </c>
      <c r="C2431" s="1" t="s">
        <v>151</v>
      </c>
      <c r="D2431" s="1" t="s">
        <v>152</v>
      </c>
      <c r="E2431" s="1" t="s">
        <v>335</v>
      </c>
    </row>
    <row r="2432" spans="1:5" x14ac:dyDescent="0.25">
      <c r="A2432" s="1" t="s">
        <v>332</v>
      </c>
      <c r="B2432" s="1" t="s">
        <v>333</v>
      </c>
      <c r="C2432" s="1" t="s">
        <v>153</v>
      </c>
      <c r="D2432" s="1" t="s">
        <v>154</v>
      </c>
      <c r="E2432" s="1" t="s">
        <v>335</v>
      </c>
    </row>
    <row r="2433" spans="1:5" x14ac:dyDescent="0.25">
      <c r="A2433" s="1" t="s">
        <v>332</v>
      </c>
      <c r="B2433" s="1" t="s">
        <v>333</v>
      </c>
      <c r="C2433" s="1" t="s">
        <v>155</v>
      </c>
      <c r="D2433" s="1" t="s">
        <v>156</v>
      </c>
      <c r="E2433" s="1">
        <v>0</v>
      </c>
    </row>
    <row r="2434" spans="1:5" x14ac:dyDescent="0.25">
      <c r="A2434" s="1" t="s">
        <v>332</v>
      </c>
      <c r="B2434" s="1" t="s">
        <v>333</v>
      </c>
      <c r="C2434" s="1" t="s">
        <v>157</v>
      </c>
      <c r="D2434" s="1" t="s">
        <v>158</v>
      </c>
      <c r="E2434" s="1" t="s">
        <v>335</v>
      </c>
    </row>
    <row r="2435" spans="1:5" x14ac:dyDescent="0.25">
      <c r="A2435" s="1" t="s">
        <v>332</v>
      </c>
      <c r="B2435" s="1" t="s">
        <v>333</v>
      </c>
      <c r="C2435" s="1" t="s">
        <v>159</v>
      </c>
      <c r="D2435" s="1" t="s">
        <v>160</v>
      </c>
      <c r="E2435" s="1" t="s">
        <v>335</v>
      </c>
    </row>
    <row r="2436" spans="1:5" x14ac:dyDescent="0.25">
      <c r="A2436" s="1" t="s">
        <v>332</v>
      </c>
      <c r="B2436" s="1" t="s">
        <v>333</v>
      </c>
      <c r="C2436" s="1" t="s">
        <v>161</v>
      </c>
      <c r="D2436" s="1" t="s">
        <v>162</v>
      </c>
      <c r="E2436" s="1">
        <v>25389</v>
      </c>
    </row>
    <row r="2437" spans="1:5" x14ac:dyDescent="0.25">
      <c r="A2437" s="1" t="s">
        <v>332</v>
      </c>
      <c r="B2437" s="1" t="s">
        <v>333</v>
      </c>
      <c r="C2437" s="1" t="s">
        <v>163</v>
      </c>
      <c r="D2437" s="1" t="s">
        <v>164</v>
      </c>
      <c r="E2437" s="1" t="s">
        <v>335</v>
      </c>
    </row>
    <row r="2438" spans="1:5" x14ac:dyDescent="0.25">
      <c r="A2438" s="1" t="s">
        <v>332</v>
      </c>
      <c r="B2438" s="1" t="s">
        <v>333</v>
      </c>
      <c r="C2438" s="1" t="s">
        <v>165</v>
      </c>
      <c r="D2438" s="1" t="s">
        <v>166</v>
      </c>
      <c r="E2438" s="1" t="s">
        <v>335</v>
      </c>
    </row>
    <row r="2439" spans="1:5" x14ac:dyDescent="0.25">
      <c r="A2439" s="1" t="s">
        <v>332</v>
      </c>
      <c r="B2439" s="1" t="s">
        <v>333</v>
      </c>
      <c r="C2439" s="1" t="s">
        <v>167</v>
      </c>
      <c r="D2439" s="1" t="s">
        <v>168</v>
      </c>
      <c r="E2439" s="1" t="s">
        <v>335</v>
      </c>
    </row>
    <row r="2440" spans="1:5" x14ac:dyDescent="0.25">
      <c r="A2440" s="1" t="s">
        <v>332</v>
      </c>
      <c r="B2440" s="1" t="s">
        <v>333</v>
      </c>
      <c r="C2440" s="1" t="s">
        <v>169</v>
      </c>
      <c r="D2440" s="1" t="s">
        <v>170</v>
      </c>
      <c r="E2440" s="1" t="s">
        <v>335</v>
      </c>
    </row>
    <row r="2441" spans="1:5" x14ac:dyDescent="0.25">
      <c r="A2441" s="1" t="s">
        <v>332</v>
      </c>
      <c r="B2441" s="1" t="s">
        <v>333</v>
      </c>
      <c r="C2441" s="1" t="s">
        <v>171</v>
      </c>
      <c r="D2441" s="1" t="s">
        <v>172</v>
      </c>
      <c r="E2441" s="1">
        <v>14515</v>
      </c>
    </row>
    <row r="2442" spans="1:5" x14ac:dyDescent="0.25">
      <c r="A2442" s="1" t="s">
        <v>332</v>
      </c>
      <c r="B2442" s="1" t="s">
        <v>333</v>
      </c>
      <c r="C2442" s="1" t="s">
        <v>372</v>
      </c>
      <c r="D2442" s="1" t="s">
        <v>373</v>
      </c>
      <c r="E2442" s="1" t="s">
        <v>335</v>
      </c>
    </row>
    <row r="2443" spans="1:5" x14ac:dyDescent="0.25">
      <c r="A2443" s="1" t="s">
        <v>332</v>
      </c>
      <c r="B2443" s="1" t="s">
        <v>333</v>
      </c>
      <c r="C2443" s="1" t="s">
        <v>374</v>
      </c>
      <c r="D2443" s="1" t="s">
        <v>375</v>
      </c>
      <c r="E2443" s="1">
        <v>4427</v>
      </c>
    </row>
    <row r="2444" spans="1:5" x14ac:dyDescent="0.25">
      <c r="A2444" s="1" t="s">
        <v>332</v>
      </c>
      <c r="B2444" s="1" t="s">
        <v>333</v>
      </c>
      <c r="C2444" s="1" t="s">
        <v>173</v>
      </c>
      <c r="D2444" s="1" t="s">
        <v>174</v>
      </c>
      <c r="E2444" s="1">
        <v>14716</v>
      </c>
    </row>
    <row r="2445" spans="1:5" x14ac:dyDescent="0.25">
      <c r="A2445" s="1" t="s">
        <v>332</v>
      </c>
      <c r="B2445" s="1" t="s">
        <v>333</v>
      </c>
      <c r="C2445" s="1" t="s">
        <v>175</v>
      </c>
      <c r="D2445" s="1" t="s">
        <v>176</v>
      </c>
      <c r="E2445" s="1">
        <v>201</v>
      </c>
    </row>
    <row r="2446" spans="1:5" x14ac:dyDescent="0.25">
      <c r="A2446" s="1" t="s">
        <v>332</v>
      </c>
      <c r="B2446" s="1" t="s">
        <v>333</v>
      </c>
      <c r="C2446" s="1" t="s">
        <v>376</v>
      </c>
      <c r="D2446" s="1" t="s">
        <v>377</v>
      </c>
      <c r="E2446" s="1" t="s">
        <v>335</v>
      </c>
    </row>
    <row r="2447" spans="1:5" x14ac:dyDescent="0.25">
      <c r="A2447" s="1" t="s">
        <v>332</v>
      </c>
      <c r="B2447" s="1" t="s">
        <v>333</v>
      </c>
      <c r="C2447" s="1" t="s">
        <v>378</v>
      </c>
      <c r="D2447" s="1" t="s">
        <v>379</v>
      </c>
      <c r="E2447" s="1" t="s">
        <v>335</v>
      </c>
    </row>
    <row r="2448" spans="1:5" x14ac:dyDescent="0.25">
      <c r="A2448" s="1" t="s">
        <v>332</v>
      </c>
      <c r="B2448" s="1" t="s">
        <v>333</v>
      </c>
      <c r="C2448" s="1" t="s">
        <v>177</v>
      </c>
      <c r="D2448" s="1" t="s">
        <v>178</v>
      </c>
      <c r="E2448" s="1" t="s">
        <v>335</v>
      </c>
    </row>
    <row r="2449" spans="1:5" x14ac:dyDescent="0.25">
      <c r="A2449" s="1" t="s">
        <v>332</v>
      </c>
      <c r="B2449" s="1" t="s">
        <v>333</v>
      </c>
      <c r="C2449" s="1" t="s">
        <v>179</v>
      </c>
      <c r="D2449" s="1" t="s">
        <v>180</v>
      </c>
      <c r="E2449" s="1">
        <v>12167</v>
      </c>
    </row>
    <row r="2450" spans="1:5" x14ac:dyDescent="0.25">
      <c r="A2450" s="1" t="s">
        <v>332</v>
      </c>
      <c r="B2450" s="1" t="s">
        <v>333</v>
      </c>
      <c r="C2450" s="1" t="s">
        <v>181</v>
      </c>
      <c r="D2450" s="1" t="s">
        <v>182</v>
      </c>
      <c r="E2450" s="1">
        <v>3217</v>
      </c>
    </row>
    <row r="2451" spans="1:5" x14ac:dyDescent="0.25">
      <c r="A2451" s="1" t="s">
        <v>332</v>
      </c>
      <c r="B2451" s="1" t="s">
        <v>333</v>
      </c>
      <c r="C2451" s="1" t="s">
        <v>183</v>
      </c>
      <c r="D2451" s="1" t="s">
        <v>184</v>
      </c>
      <c r="E2451" s="1">
        <v>8950</v>
      </c>
    </row>
    <row r="2452" spans="1:5" x14ac:dyDescent="0.25">
      <c r="A2452" s="1" t="s">
        <v>332</v>
      </c>
      <c r="B2452" s="1" t="s">
        <v>333</v>
      </c>
      <c r="C2452" s="1" t="s">
        <v>185</v>
      </c>
      <c r="D2452" s="1" t="s">
        <v>186</v>
      </c>
      <c r="E2452" s="1">
        <v>7499</v>
      </c>
    </row>
    <row r="2453" spans="1:5" x14ac:dyDescent="0.25">
      <c r="A2453" s="1" t="s">
        <v>332</v>
      </c>
      <c r="B2453" s="1" t="s">
        <v>333</v>
      </c>
      <c r="C2453" s="1" t="s">
        <v>187</v>
      </c>
      <c r="D2453" s="1" t="s">
        <v>188</v>
      </c>
      <c r="E2453" s="1">
        <v>2078</v>
      </c>
    </row>
    <row r="2454" spans="1:5" x14ac:dyDescent="0.25">
      <c r="A2454" s="1" t="s">
        <v>332</v>
      </c>
      <c r="B2454" s="1" t="s">
        <v>333</v>
      </c>
      <c r="C2454" s="1" t="s">
        <v>189</v>
      </c>
      <c r="D2454" s="1" t="s">
        <v>190</v>
      </c>
      <c r="E2454" s="1">
        <v>534</v>
      </c>
    </row>
    <row r="2455" spans="1:5" x14ac:dyDescent="0.25">
      <c r="A2455" s="1" t="s">
        <v>332</v>
      </c>
      <c r="B2455" s="1" t="s">
        <v>333</v>
      </c>
      <c r="C2455" s="1" t="s">
        <v>191</v>
      </c>
      <c r="D2455" s="1" t="s">
        <v>192</v>
      </c>
      <c r="E2455" s="1" t="s">
        <v>335</v>
      </c>
    </row>
    <row r="2456" spans="1:5" x14ac:dyDescent="0.25">
      <c r="A2456" s="1" t="s">
        <v>332</v>
      </c>
      <c r="B2456" s="1" t="s">
        <v>333</v>
      </c>
      <c r="C2456" s="1" t="s">
        <v>193</v>
      </c>
      <c r="D2456" s="1" t="s">
        <v>194</v>
      </c>
      <c r="E2456" s="1" t="s">
        <v>335</v>
      </c>
    </row>
    <row r="2457" spans="1:5" x14ac:dyDescent="0.25">
      <c r="A2457" s="1" t="s">
        <v>332</v>
      </c>
      <c r="B2457" s="1" t="s">
        <v>333</v>
      </c>
      <c r="C2457" s="1" t="s">
        <v>195</v>
      </c>
      <c r="D2457" s="1" t="s">
        <v>196</v>
      </c>
      <c r="E2457" s="1">
        <v>169772</v>
      </c>
    </row>
    <row r="2458" spans="1:5" x14ac:dyDescent="0.25">
      <c r="A2458" s="1" t="s">
        <v>332</v>
      </c>
      <c r="B2458" s="1" t="s">
        <v>333</v>
      </c>
      <c r="C2458" s="1" t="s">
        <v>197</v>
      </c>
      <c r="D2458" s="1" t="s">
        <v>198</v>
      </c>
      <c r="E2458" s="1">
        <v>25577</v>
      </c>
    </row>
    <row r="2459" spans="1:5" x14ac:dyDescent="0.25">
      <c r="A2459" s="1" t="s">
        <v>332</v>
      </c>
      <c r="B2459" s="1" t="s">
        <v>333</v>
      </c>
      <c r="C2459" s="1" t="s">
        <v>199</v>
      </c>
      <c r="D2459" s="1" t="s">
        <v>200</v>
      </c>
      <c r="E2459" s="1">
        <v>1926</v>
      </c>
    </row>
    <row r="2460" spans="1:5" x14ac:dyDescent="0.25">
      <c r="A2460" s="1" t="s">
        <v>332</v>
      </c>
      <c r="B2460" s="1" t="s">
        <v>333</v>
      </c>
      <c r="C2460" s="1" t="s">
        <v>201</v>
      </c>
      <c r="D2460" s="1" t="s">
        <v>202</v>
      </c>
      <c r="E2460" s="1">
        <v>142269</v>
      </c>
    </row>
    <row r="2461" spans="1:5" x14ac:dyDescent="0.25">
      <c r="A2461" s="1" t="s">
        <v>332</v>
      </c>
      <c r="B2461" s="1" t="s">
        <v>333</v>
      </c>
      <c r="C2461" s="1" t="s">
        <v>203</v>
      </c>
      <c r="D2461" s="1" t="s">
        <v>204</v>
      </c>
      <c r="E2461" s="1">
        <v>35192</v>
      </c>
    </row>
    <row r="2462" spans="1:5" x14ac:dyDescent="0.25">
      <c r="A2462" s="1" t="s">
        <v>332</v>
      </c>
      <c r="B2462" s="1" t="s">
        <v>333</v>
      </c>
      <c r="C2462" s="1" t="s">
        <v>205</v>
      </c>
      <c r="D2462" s="1" t="s">
        <v>206</v>
      </c>
      <c r="E2462" s="1">
        <v>107077</v>
      </c>
    </row>
    <row r="2463" spans="1:5" ht="15.75" x14ac:dyDescent="0.3">
      <c r="A2463" s="103" t="s">
        <v>207</v>
      </c>
      <c r="B2463" s="96"/>
      <c r="C2463" s="96"/>
      <c r="D2463" s="96"/>
      <c r="E2463" s="96"/>
    </row>
    <row r="2464" spans="1:5" x14ac:dyDescent="0.25">
      <c r="A2464" s="100" t="s">
        <v>208</v>
      </c>
      <c r="B2464" s="96"/>
      <c r="C2464" s="96"/>
      <c r="D2464" s="96"/>
      <c r="E2464" s="96"/>
    </row>
    <row r="2465" spans="1:5" x14ac:dyDescent="0.25">
      <c r="A2465" s="100" t="s">
        <v>209</v>
      </c>
      <c r="B2465" s="96"/>
      <c r="C2465" s="96"/>
      <c r="D2465" s="96"/>
      <c r="E2465" s="96"/>
    </row>
    <row r="2466" spans="1:5" x14ac:dyDescent="0.25">
      <c r="A2466" s="100" t="s">
        <v>210</v>
      </c>
      <c r="B2466" s="96"/>
      <c r="C2466" s="96"/>
      <c r="D2466" s="96"/>
      <c r="E2466" s="96"/>
    </row>
    <row r="2467" spans="1:5" x14ac:dyDescent="0.25">
      <c r="A2467" s="100" t="s">
        <v>211</v>
      </c>
      <c r="B2467" s="96"/>
      <c r="C2467" s="96"/>
      <c r="D2467" s="96"/>
      <c r="E2467" s="96"/>
    </row>
    <row r="2468" spans="1:5" x14ac:dyDescent="0.25">
      <c r="A2468" s="100" t="s">
        <v>212</v>
      </c>
      <c r="B2468" s="96"/>
      <c r="C2468" s="96"/>
      <c r="D2468" s="96"/>
      <c r="E2468" s="96"/>
    </row>
    <row r="2469" spans="1:5" x14ac:dyDescent="0.25">
      <c r="A2469" s="100" t="s">
        <v>213</v>
      </c>
      <c r="B2469" s="96"/>
      <c r="C2469" s="96"/>
      <c r="D2469" s="96"/>
      <c r="E2469" s="96"/>
    </row>
    <row r="2470" spans="1:5" x14ac:dyDescent="0.25">
      <c r="A2470" s="100" t="s">
        <v>214</v>
      </c>
      <c r="B2470" s="96"/>
      <c r="C2470" s="96"/>
      <c r="D2470" s="96"/>
      <c r="E2470" s="96"/>
    </row>
    <row r="2471" spans="1:5" x14ac:dyDescent="0.25">
      <c r="A2471" s="100" t="s">
        <v>215</v>
      </c>
      <c r="B2471" s="96"/>
      <c r="C2471" s="96"/>
      <c r="D2471" s="96"/>
      <c r="E2471" s="96"/>
    </row>
    <row r="2472" spans="1:5" x14ac:dyDescent="0.25">
      <c r="A2472" s="1"/>
      <c r="B2472" s="1"/>
      <c r="C2472" s="1"/>
      <c r="D2472" s="1"/>
      <c r="E2472" s="1"/>
    </row>
    <row r="2473" spans="1:5" x14ac:dyDescent="0.25">
      <c r="C2473"/>
    </row>
    <row r="2474" spans="1:5" ht="18" x14ac:dyDescent="0.25">
      <c r="A2474" s="97" t="s">
        <v>0</v>
      </c>
      <c r="B2474" s="96"/>
      <c r="C2474" s="96"/>
      <c r="D2474" s="96"/>
      <c r="E2474" s="96"/>
    </row>
    <row r="2475" spans="1:5" ht="16.5" x14ac:dyDescent="0.25">
      <c r="A2475" s="98" t="s">
        <v>1</v>
      </c>
      <c r="B2475" s="96"/>
      <c r="C2475" s="96"/>
      <c r="D2475" s="96"/>
      <c r="E2475" s="96"/>
    </row>
    <row r="2476" spans="1:5" x14ac:dyDescent="0.25">
      <c r="A2476" s="96" t="s">
        <v>2</v>
      </c>
      <c r="B2476" s="96"/>
      <c r="C2476" s="96"/>
      <c r="D2476" s="96"/>
      <c r="E2476" s="96"/>
    </row>
    <row r="2477" spans="1:5" x14ac:dyDescent="0.25">
      <c r="A2477" s="96" t="s">
        <v>3</v>
      </c>
      <c r="B2477" s="96"/>
      <c r="C2477" s="96"/>
      <c r="D2477" s="96"/>
      <c r="E2477" s="96"/>
    </row>
    <row r="2478" spans="1:5" x14ac:dyDescent="0.25">
      <c r="A2478" s="14"/>
      <c r="B2478" s="14"/>
      <c r="C2478" s="14"/>
      <c r="D2478" s="14"/>
      <c r="E2478" s="14"/>
    </row>
    <row r="2479" spans="1:5" x14ac:dyDescent="0.25">
      <c r="A2479" s="2" t="s">
        <v>4</v>
      </c>
      <c r="B2479" s="2" t="s">
        <v>5</v>
      </c>
      <c r="C2479" s="2" t="s">
        <v>6</v>
      </c>
      <c r="D2479" s="2" t="s">
        <v>7</v>
      </c>
      <c r="E2479" s="2" t="s">
        <v>414</v>
      </c>
    </row>
    <row r="2480" spans="1:5" x14ac:dyDescent="0.25">
      <c r="A2480" s="14" t="s">
        <v>332</v>
      </c>
      <c r="B2480" s="14" t="s">
        <v>333</v>
      </c>
      <c r="C2480" s="14" t="s">
        <v>1</v>
      </c>
      <c r="D2480" s="14" t="s">
        <v>11</v>
      </c>
      <c r="E2480" s="14" t="s">
        <v>1</v>
      </c>
    </row>
    <row r="2481" spans="1:5" x14ac:dyDescent="0.25">
      <c r="A2481" s="14" t="s">
        <v>332</v>
      </c>
      <c r="B2481" s="14" t="s">
        <v>333</v>
      </c>
      <c r="C2481" s="14" t="s">
        <v>12</v>
      </c>
      <c r="D2481" s="14" t="s">
        <v>13</v>
      </c>
      <c r="E2481" s="14">
        <v>383068</v>
      </c>
    </row>
    <row r="2482" spans="1:5" x14ac:dyDescent="0.25">
      <c r="A2482" s="14" t="s">
        <v>332</v>
      </c>
      <c r="B2482" s="14" t="s">
        <v>333</v>
      </c>
      <c r="C2482" s="14" t="s">
        <v>14</v>
      </c>
      <c r="D2482" s="14" t="s">
        <v>15</v>
      </c>
      <c r="E2482" s="14">
        <v>296110</v>
      </c>
    </row>
    <row r="2483" spans="1:5" x14ac:dyDescent="0.25">
      <c r="A2483" s="14" t="s">
        <v>332</v>
      </c>
      <c r="B2483" s="14" t="s">
        <v>333</v>
      </c>
      <c r="C2483" s="14" t="s">
        <v>16</v>
      </c>
      <c r="D2483" s="14" t="s">
        <v>17</v>
      </c>
      <c r="E2483" s="14">
        <v>86958</v>
      </c>
    </row>
    <row r="2484" spans="1:5" x14ac:dyDescent="0.25">
      <c r="A2484" s="14" t="s">
        <v>332</v>
      </c>
      <c r="B2484" s="14" t="s">
        <v>333</v>
      </c>
      <c r="C2484" s="14" t="s">
        <v>18</v>
      </c>
      <c r="D2484" s="14" t="s">
        <v>19</v>
      </c>
      <c r="E2484" s="14">
        <v>63626</v>
      </c>
    </row>
    <row r="2485" spans="1:5" x14ac:dyDescent="0.25">
      <c r="A2485" s="14" t="s">
        <v>332</v>
      </c>
      <c r="B2485" s="14" t="s">
        <v>333</v>
      </c>
      <c r="C2485" s="14" t="s">
        <v>20</v>
      </c>
      <c r="D2485" s="14" t="s">
        <v>21</v>
      </c>
      <c r="E2485" s="14">
        <v>23332</v>
      </c>
    </row>
    <row r="2486" spans="1:5" x14ac:dyDescent="0.25">
      <c r="A2486" s="14" t="s">
        <v>332</v>
      </c>
      <c r="B2486" s="14" t="s">
        <v>333</v>
      </c>
      <c r="C2486" s="14" t="s">
        <v>22</v>
      </c>
      <c r="D2486" s="14" t="s">
        <v>23</v>
      </c>
      <c r="E2486" s="14">
        <v>46847</v>
      </c>
    </row>
    <row r="2487" spans="1:5" x14ac:dyDescent="0.25">
      <c r="A2487" s="14" t="s">
        <v>332</v>
      </c>
      <c r="B2487" s="14" t="s">
        <v>333</v>
      </c>
      <c r="C2487" s="14" t="s">
        <v>1</v>
      </c>
      <c r="D2487" s="14" t="s">
        <v>24</v>
      </c>
      <c r="E2487" s="14" t="s">
        <v>1</v>
      </c>
    </row>
    <row r="2488" spans="1:5" x14ac:dyDescent="0.25">
      <c r="A2488" s="14" t="s">
        <v>332</v>
      </c>
      <c r="B2488" s="14" t="s">
        <v>333</v>
      </c>
      <c r="C2488" s="14" t="s">
        <v>25</v>
      </c>
      <c r="D2488" s="14" t="s">
        <v>26</v>
      </c>
      <c r="E2488" s="14">
        <v>456</v>
      </c>
    </row>
    <row r="2489" spans="1:5" x14ac:dyDescent="0.25">
      <c r="A2489" s="14" t="s">
        <v>332</v>
      </c>
      <c r="B2489" s="14" t="s">
        <v>333</v>
      </c>
      <c r="C2489" s="14" t="s">
        <v>27</v>
      </c>
      <c r="D2489" s="14" t="s">
        <v>28</v>
      </c>
      <c r="E2489" s="14">
        <v>382612</v>
      </c>
    </row>
    <row r="2490" spans="1:5" x14ac:dyDescent="0.25">
      <c r="A2490" s="14" t="s">
        <v>332</v>
      </c>
      <c r="B2490" s="14" t="s">
        <v>333</v>
      </c>
      <c r="C2490" s="14" t="s">
        <v>29</v>
      </c>
      <c r="D2490" s="14" t="s">
        <v>30</v>
      </c>
      <c r="E2490" s="14">
        <v>213919</v>
      </c>
    </row>
    <row r="2491" spans="1:5" x14ac:dyDescent="0.25">
      <c r="A2491" s="14" t="s">
        <v>332</v>
      </c>
      <c r="B2491" s="14" t="s">
        <v>333</v>
      </c>
      <c r="C2491" s="14" t="s">
        <v>31</v>
      </c>
      <c r="D2491" s="14" t="s">
        <v>334</v>
      </c>
      <c r="E2491" s="14" t="s">
        <v>335</v>
      </c>
    </row>
    <row r="2492" spans="1:5" x14ac:dyDescent="0.25">
      <c r="A2492" s="14" t="s">
        <v>332</v>
      </c>
      <c r="B2492" s="14" t="s">
        <v>333</v>
      </c>
      <c r="C2492" s="14" t="s">
        <v>32</v>
      </c>
      <c r="D2492" s="14" t="s">
        <v>33</v>
      </c>
      <c r="E2492" s="14">
        <v>0</v>
      </c>
    </row>
    <row r="2493" spans="1:5" x14ac:dyDescent="0.25">
      <c r="A2493" s="14" t="s">
        <v>332</v>
      </c>
      <c r="B2493" s="14" t="s">
        <v>333</v>
      </c>
      <c r="C2493" s="14" t="s">
        <v>34</v>
      </c>
      <c r="D2493" s="14" t="s">
        <v>35</v>
      </c>
      <c r="E2493" s="14">
        <v>0</v>
      </c>
    </row>
    <row r="2494" spans="1:5" x14ac:dyDescent="0.25">
      <c r="A2494" s="14" t="s">
        <v>332</v>
      </c>
      <c r="B2494" s="14" t="s">
        <v>333</v>
      </c>
      <c r="C2494" s="14" t="s">
        <v>336</v>
      </c>
      <c r="D2494" s="14" t="s">
        <v>337</v>
      </c>
      <c r="E2494" s="14" t="s">
        <v>335</v>
      </c>
    </row>
    <row r="2495" spans="1:5" x14ac:dyDescent="0.25">
      <c r="A2495" s="14" t="s">
        <v>332</v>
      </c>
      <c r="B2495" s="14" t="s">
        <v>333</v>
      </c>
      <c r="C2495" s="14" t="s">
        <v>36</v>
      </c>
      <c r="D2495" s="14" t="s">
        <v>338</v>
      </c>
      <c r="E2495" s="14" t="s">
        <v>335</v>
      </c>
    </row>
    <row r="2496" spans="1:5" x14ac:dyDescent="0.25">
      <c r="A2496" s="14" t="s">
        <v>332</v>
      </c>
      <c r="B2496" s="14" t="s">
        <v>333</v>
      </c>
      <c r="C2496" s="14" t="s">
        <v>37</v>
      </c>
      <c r="D2496" s="14" t="s">
        <v>339</v>
      </c>
      <c r="E2496" s="14">
        <v>0</v>
      </c>
    </row>
    <row r="2497" spans="1:5" x14ac:dyDescent="0.25">
      <c r="A2497" s="14" t="s">
        <v>332</v>
      </c>
      <c r="B2497" s="14" t="s">
        <v>333</v>
      </c>
      <c r="C2497" s="14" t="s">
        <v>38</v>
      </c>
      <c r="D2497" s="14" t="s">
        <v>340</v>
      </c>
      <c r="E2497" s="14" t="s">
        <v>335</v>
      </c>
    </row>
    <row r="2498" spans="1:5" x14ac:dyDescent="0.25">
      <c r="A2498" s="14" t="s">
        <v>332</v>
      </c>
      <c r="B2498" s="14" t="s">
        <v>333</v>
      </c>
      <c r="C2498" s="14" t="s">
        <v>39</v>
      </c>
      <c r="D2498" s="14" t="s">
        <v>40</v>
      </c>
      <c r="E2498" s="14" t="s">
        <v>335</v>
      </c>
    </row>
    <row r="2499" spans="1:5" x14ac:dyDescent="0.25">
      <c r="A2499" s="14" t="s">
        <v>332</v>
      </c>
      <c r="B2499" s="14" t="s">
        <v>333</v>
      </c>
      <c r="C2499" s="14" t="s">
        <v>41</v>
      </c>
      <c r="D2499" s="14" t="s">
        <v>42</v>
      </c>
      <c r="E2499" s="14">
        <v>16650</v>
      </c>
    </row>
    <row r="2500" spans="1:5" x14ac:dyDescent="0.25">
      <c r="A2500" s="14" t="s">
        <v>332</v>
      </c>
      <c r="B2500" s="14" t="s">
        <v>333</v>
      </c>
      <c r="C2500" s="14" t="s">
        <v>43</v>
      </c>
      <c r="D2500" s="14" t="s">
        <v>44</v>
      </c>
      <c r="E2500" s="14">
        <v>3751</v>
      </c>
    </row>
    <row r="2501" spans="1:5" x14ac:dyDescent="0.25">
      <c r="A2501" s="14" t="s">
        <v>332</v>
      </c>
      <c r="B2501" s="14" t="s">
        <v>333</v>
      </c>
      <c r="C2501" s="14" t="s">
        <v>45</v>
      </c>
      <c r="D2501" s="14" t="s">
        <v>46</v>
      </c>
      <c r="E2501" s="14" t="s">
        <v>335</v>
      </c>
    </row>
    <row r="2502" spans="1:5" x14ac:dyDescent="0.25">
      <c r="A2502" s="14" t="s">
        <v>332</v>
      </c>
      <c r="B2502" s="14" t="s">
        <v>333</v>
      </c>
      <c r="C2502" s="14" t="s">
        <v>47</v>
      </c>
      <c r="D2502" s="14" t="s">
        <v>48</v>
      </c>
      <c r="E2502" s="14" t="s">
        <v>335</v>
      </c>
    </row>
    <row r="2503" spans="1:5" x14ac:dyDescent="0.25">
      <c r="A2503" s="14" t="s">
        <v>332</v>
      </c>
      <c r="B2503" s="14" t="s">
        <v>333</v>
      </c>
      <c r="C2503" s="14" t="s">
        <v>49</v>
      </c>
      <c r="D2503" s="14" t="s">
        <v>50</v>
      </c>
      <c r="E2503" s="14">
        <v>1186</v>
      </c>
    </row>
    <row r="2504" spans="1:5" x14ac:dyDescent="0.25">
      <c r="A2504" s="14" t="s">
        <v>332</v>
      </c>
      <c r="B2504" s="14" t="s">
        <v>333</v>
      </c>
      <c r="C2504" s="14" t="s">
        <v>51</v>
      </c>
      <c r="D2504" s="14" t="s">
        <v>52</v>
      </c>
      <c r="E2504" s="14">
        <v>2469</v>
      </c>
    </row>
    <row r="2505" spans="1:5" x14ac:dyDescent="0.25">
      <c r="A2505" s="14" t="s">
        <v>332</v>
      </c>
      <c r="B2505" s="14" t="s">
        <v>333</v>
      </c>
      <c r="C2505" s="14" t="s">
        <v>53</v>
      </c>
      <c r="D2505" s="14" t="s">
        <v>54</v>
      </c>
      <c r="E2505" s="14" t="s">
        <v>335</v>
      </c>
    </row>
    <row r="2506" spans="1:5" x14ac:dyDescent="0.25">
      <c r="A2506" s="14" t="s">
        <v>332</v>
      </c>
      <c r="B2506" s="14" t="s">
        <v>333</v>
      </c>
      <c r="C2506" s="14" t="s">
        <v>341</v>
      </c>
      <c r="D2506" s="14" t="s">
        <v>342</v>
      </c>
      <c r="E2506" s="14" t="s">
        <v>335</v>
      </c>
    </row>
    <row r="2507" spans="1:5" x14ac:dyDescent="0.25">
      <c r="A2507" s="14" t="s">
        <v>332</v>
      </c>
      <c r="B2507" s="14" t="s">
        <v>333</v>
      </c>
      <c r="C2507" s="14" t="s">
        <v>343</v>
      </c>
      <c r="D2507" s="14" t="s">
        <v>344</v>
      </c>
      <c r="E2507" s="14">
        <v>0</v>
      </c>
    </row>
    <row r="2508" spans="1:5" x14ac:dyDescent="0.25">
      <c r="A2508" s="14" t="s">
        <v>332</v>
      </c>
      <c r="B2508" s="14" t="s">
        <v>333</v>
      </c>
      <c r="C2508" s="14" t="s">
        <v>55</v>
      </c>
      <c r="D2508" s="14" t="s">
        <v>56</v>
      </c>
      <c r="E2508" s="14">
        <v>0</v>
      </c>
    </row>
    <row r="2509" spans="1:5" x14ac:dyDescent="0.25">
      <c r="A2509" s="14" t="s">
        <v>332</v>
      </c>
      <c r="B2509" s="14" t="s">
        <v>333</v>
      </c>
      <c r="C2509" s="14" t="s">
        <v>345</v>
      </c>
      <c r="D2509" s="14" t="s">
        <v>346</v>
      </c>
      <c r="E2509" s="14" t="s">
        <v>335</v>
      </c>
    </row>
    <row r="2510" spans="1:5" x14ac:dyDescent="0.25">
      <c r="A2510" s="14" t="s">
        <v>332</v>
      </c>
      <c r="B2510" s="14" t="s">
        <v>333</v>
      </c>
      <c r="C2510" s="14" t="s">
        <v>57</v>
      </c>
      <c r="D2510" s="14" t="s">
        <v>58</v>
      </c>
      <c r="E2510" s="14">
        <v>0</v>
      </c>
    </row>
    <row r="2511" spans="1:5" x14ac:dyDescent="0.25">
      <c r="A2511" s="14" t="s">
        <v>332</v>
      </c>
      <c r="B2511" s="14" t="s">
        <v>333</v>
      </c>
      <c r="C2511" s="14" t="s">
        <v>347</v>
      </c>
      <c r="D2511" s="14" t="s">
        <v>348</v>
      </c>
      <c r="E2511" s="14">
        <v>0</v>
      </c>
    </row>
    <row r="2512" spans="1:5" x14ac:dyDescent="0.25">
      <c r="A2512" s="14" t="s">
        <v>332</v>
      </c>
      <c r="B2512" s="14" t="s">
        <v>333</v>
      </c>
      <c r="C2512" s="14" t="s">
        <v>59</v>
      </c>
      <c r="D2512" s="14" t="s">
        <v>60</v>
      </c>
      <c r="E2512" s="14">
        <v>0</v>
      </c>
    </row>
    <row r="2513" spans="1:5" x14ac:dyDescent="0.25">
      <c r="A2513" s="14" t="s">
        <v>332</v>
      </c>
      <c r="B2513" s="14" t="s">
        <v>333</v>
      </c>
      <c r="C2513" s="14" t="s">
        <v>61</v>
      </c>
      <c r="D2513" s="14" t="s">
        <v>62</v>
      </c>
      <c r="E2513" s="14">
        <v>0</v>
      </c>
    </row>
    <row r="2514" spans="1:5" x14ac:dyDescent="0.25">
      <c r="A2514" s="14" t="s">
        <v>332</v>
      </c>
      <c r="B2514" s="14" t="s">
        <v>333</v>
      </c>
      <c r="C2514" s="14" t="s">
        <v>63</v>
      </c>
      <c r="D2514" s="14" t="s">
        <v>64</v>
      </c>
      <c r="E2514" s="14">
        <v>0</v>
      </c>
    </row>
    <row r="2515" spans="1:5" x14ac:dyDescent="0.25">
      <c r="A2515" s="14" t="s">
        <v>332</v>
      </c>
      <c r="B2515" s="14" t="s">
        <v>333</v>
      </c>
      <c r="C2515" s="14" t="s">
        <v>65</v>
      </c>
      <c r="D2515" s="14" t="s">
        <v>66</v>
      </c>
      <c r="E2515" s="14" t="s">
        <v>335</v>
      </c>
    </row>
    <row r="2516" spans="1:5" x14ac:dyDescent="0.25">
      <c r="A2516" s="14" t="s">
        <v>332</v>
      </c>
      <c r="B2516" s="14" t="s">
        <v>333</v>
      </c>
      <c r="C2516" s="14" t="s">
        <v>67</v>
      </c>
      <c r="D2516" s="14" t="s">
        <v>68</v>
      </c>
      <c r="E2516" s="14" t="s">
        <v>335</v>
      </c>
    </row>
    <row r="2517" spans="1:5" x14ac:dyDescent="0.25">
      <c r="A2517" s="14" t="s">
        <v>332</v>
      </c>
      <c r="B2517" s="14" t="s">
        <v>333</v>
      </c>
      <c r="C2517" s="14" t="s">
        <v>69</v>
      </c>
      <c r="D2517" s="14" t="s">
        <v>70</v>
      </c>
      <c r="E2517" s="14" t="s">
        <v>335</v>
      </c>
    </row>
    <row r="2518" spans="1:5" x14ac:dyDescent="0.25">
      <c r="A2518" s="14" t="s">
        <v>332</v>
      </c>
      <c r="B2518" s="14" t="s">
        <v>333</v>
      </c>
      <c r="C2518" s="14" t="s">
        <v>71</v>
      </c>
      <c r="D2518" s="14" t="s">
        <v>72</v>
      </c>
      <c r="E2518" s="14">
        <v>0</v>
      </c>
    </row>
    <row r="2519" spans="1:5" x14ac:dyDescent="0.25">
      <c r="A2519" s="14" t="s">
        <v>332</v>
      </c>
      <c r="B2519" s="14" t="s">
        <v>333</v>
      </c>
      <c r="C2519" s="14" t="s">
        <v>73</v>
      </c>
      <c r="D2519" s="14" t="s">
        <v>74</v>
      </c>
      <c r="E2519" s="14">
        <v>0</v>
      </c>
    </row>
    <row r="2520" spans="1:5" x14ac:dyDescent="0.25">
      <c r="A2520" s="14" t="s">
        <v>332</v>
      </c>
      <c r="B2520" s="14" t="s">
        <v>333</v>
      </c>
      <c r="C2520" s="14" t="s">
        <v>75</v>
      </c>
      <c r="D2520" s="14" t="s">
        <v>76</v>
      </c>
      <c r="E2520" s="14">
        <v>0</v>
      </c>
    </row>
    <row r="2521" spans="1:5" x14ac:dyDescent="0.25">
      <c r="A2521" s="14" t="s">
        <v>332</v>
      </c>
      <c r="B2521" s="14" t="s">
        <v>333</v>
      </c>
      <c r="C2521" s="14" t="s">
        <v>77</v>
      </c>
      <c r="D2521" s="14" t="s">
        <v>78</v>
      </c>
      <c r="E2521" s="14">
        <v>0</v>
      </c>
    </row>
    <row r="2522" spans="1:5" x14ac:dyDescent="0.25">
      <c r="A2522" s="14" t="s">
        <v>332</v>
      </c>
      <c r="B2522" s="14" t="s">
        <v>333</v>
      </c>
      <c r="C2522" s="14" t="s">
        <v>349</v>
      </c>
      <c r="D2522" s="14" t="s">
        <v>350</v>
      </c>
      <c r="E2522" s="14">
        <v>0</v>
      </c>
    </row>
    <row r="2523" spans="1:5" x14ac:dyDescent="0.25">
      <c r="A2523" s="14" t="s">
        <v>332</v>
      </c>
      <c r="B2523" s="14" t="s">
        <v>333</v>
      </c>
      <c r="C2523" s="14" t="s">
        <v>351</v>
      </c>
      <c r="D2523" s="14" t="s">
        <v>352</v>
      </c>
      <c r="E2523" s="14">
        <v>0</v>
      </c>
    </row>
    <row r="2524" spans="1:5" x14ac:dyDescent="0.25">
      <c r="A2524" s="14" t="s">
        <v>332</v>
      </c>
      <c r="B2524" s="14" t="s">
        <v>333</v>
      </c>
      <c r="C2524" s="14" t="s">
        <v>353</v>
      </c>
      <c r="D2524" s="14" t="s">
        <v>354</v>
      </c>
      <c r="E2524" s="14">
        <v>0</v>
      </c>
    </row>
    <row r="2525" spans="1:5" x14ac:dyDescent="0.25">
      <c r="A2525" s="14" t="s">
        <v>332</v>
      </c>
      <c r="B2525" s="14" t="s">
        <v>333</v>
      </c>
      <c r="C2525" s="14" t="s">
        <v>355</v>
      </c>
      <c r="D2525" s="14" t="s">
        <v>356</v>
      </c>
      <c r="E2525" s="14" t="s">
        <v>335</v>
      </c>
    </row>
    <row r="2526" spans="1:5" x14ac:dyDescent="0.25">
      <c r="A2526" s="14" t="s">
        <v>332</v>
      </c>
      <c r="B2526" s="14" t="s">
        <v>333</v>
      </c>
      <c r="C2526" s="14" t="s">
        <v>357</v>
      </c>
      <c r="D2526" s="14" t="s">
        <v>358</v>
      </c>
      <c r="E2526" s="14">
        <v>0</v>
      </c>
    </row>
    <row r="2527" spans="1:5" x14ac:dyDescent="0.25">
      <c r="A2527" s="14" t="s">
        <v>332</v>
      </c>
      <c r="B2527" s="14" t="s">
        <v>333</v>
      </c>
      <c r="C2527" s="14" t="s">
        <v>79</v>
      </c>
      <c r="D2527" s="14" t="s">
        <v>80</v>
      </c>
      <c r="E2527" s="14">
        <v>0</v>
      </c>
    </row>
    <row r="2528" spans="1:5" x14ac:dyDescent="0.25">
      <c r="A2528" s="14" t="s">
        <v>332</v>
      </c>
      <c r="B2528" s="14" t="s">
        <v>333</v>
      </c>
      <c r="C2528" s="14" t="s">
        <v>81</v>
      </c>
      <c r="D2528" s="14" t="s">
        <v>82</v>
      </c>
      <c r="E2528" s="14">
        <v>0</v>
      </c>
    </row>
    <row r="2529" spans="1:5" x14ac:dyDescent="0.25">
      <c r="A2529" s="14" t="s">
        <v>332</v>
      </c>
      <c r="B2529" s="14" t="s">
        <v>333</v>
      </c>
      <c r="C2529" s="14" t="s">
        <v>83</v>
      </c>
      <c r="D2529" s="14" t="s">
        <v>84</v>
      </c>
      <c r="E2529" s="14">
        <v>8701</v>
      </c>
    </row>
    <row r="2530" spans="1:5" x14ac:dyDescent="0.25">
      <c r="A2530" s="14" t="s">
        <v>332</v>
      </c>
      <c r="B2530" s="14" t="s">
        <v>333</v>
      </c>
      <c r="C2530" s="14" t="s">
        <v>85</v>
      </c>
      <c r="D2530" s="14" t="s">
        <v>86</v>
      </c>
      <c r="E2530" s="14">
        <v>28163</v>
      </c>
    </row>
    <row r="2531" spans="1:5" x14ac:dyDescent="0.25">
      <c r="A2531" s="14" t="s">
        <v>332</v>
      </c>
      <c r="B2531" s="14" t="s">
        <v>333</v>
      </c>
      <c r="C2531" s="14" t="s">
        <v>87</v>
      </c>
      <c r="D2531" s="14" t="s">
        <v>88</v>
      </c>
      <c r="E2531" s="14">
        <v>2888</v>
      </c>
    </row>
    <row r="2532" spans="1:5" x14ac:dyDescent="0.25">
      <c r="A2532" s="14" t="s">
        <v>332</v>
      </c>
      <c r="B2532" s="14" t="s">
        <v>333</v>
      </c>
      <c r="C2532" s="14" t="s">
        <v>89</v>
      </c>
      <c r="D2532" s="14" t="s">
        <v>90</v>
      </c>
      <c r="E2532" s="14" t="s">
        <v>335</v>
      </c>
    </row>
    <row r="2533" spans="1:5" x14ac:dyDescent="0.25">
      <c r="A2533" s="14" t="s">
        <v>332</v>
      </c>
      <c r="B2533" s="14" t="s">
        <v>333</v>
      </c>
      <c r="C2533" s="14" t="s">
        <v>91</v>
      </c>
      <c r="D2533" s="14" t="s">
        <v>92</v>
      </c>
      <c r="E2533" s="14" t="s">
        <v>335</v>
      </c>
    </row>
    <row r="2534" spans="1:5" x14ac:dyDescent="0.25">
      <c r="A2534" s="14" t="s">
        <v>332</v>
      </c>
      <c r="B2534" s="14" t="s">
        <v>333</v>
      </c>
      <c r="C2534" s="14" t="s">
        <v>93</v>
      </c>
      <c r="D2534" s="14" t="s">
        <v>94</v>
      </c>
      <c r="E2534" s="14" t="s">
        <v>335</v>
      </c>
    </row>
    <row r="2535" spans="1:5" x14ac:dyDescent="0.25">
      <c r="A2535" s="14" t="s">
        <v>332</v>
      </c>
      <c r="B2535" s="14" t="s">
        <v>333</v>
      </c>
      <c r="C2535" s="14" t="s">
        <v>95</v>
      </c>
      <c r="D2535" s="14" t="s">
        <v>96</v>
      </c>
      <c r="E2535" s="14">
        <v>6531</v>
      </c>
    </row>
    <row r="2536" spans="1:5" x14ac:dyDescent="0.25">
      <c r="A2536" s="14" t="s">
        <v>332</v>
      </c>
      <c r="B2536" s="14" t="s">
        <v>333</v>
      </c>
      <c r="C2536" s="14" t="s">
        <v>97</v>
      </c>
      <c r="D2536" s="14" t="s">
        <v>98</v>
      </c>
      <c r="E2536" s="14">
        <v>661</v>
      </c>
    </row>
    <row r="2537" spans="1:5" x14ac:dyDescent="0.25">
      <c r="A2537" s="14" t="s">
        <v>332</v>
      </c>
      <c r="B2537" s="14" t="s">
        <v>333</v>
      </c>
      <c r="C2537" s="14" t="s">
        <v>99</v>
      </c>
      <c r="D2537" s="14" t="s">
        <v>100</v>
      </c>
      <c r="E2537" s="14">
        <v>6363</v>
      </c>
    </row>
    <row r="2538" spans="1:5" x14ac:dyDescent="0.25">
      <c r="A2538" s="14" t="s">
        <v>332</v>
      </c>
      <c r="B2538" s="14" t="s">
        <v>333</v>
      </c>
      <c r="C2538" s="14" t="s">
        <v>101</v>
      </c>
      <c r="D2538" s="14" t="s">
        <v>102</v>
      </c>
      <c r="E2538" s="14" t="s">
        <v>335</v>
      </c>
    </row>
    <row r="2539" spans="1:5" x14ac:dyDescent="0.25">
      <c r="A2539" s="14" t="s">
        <v>332</v>
      </c>
      <c r="B2539" s="14" t="s">
        <v>333</v>
      </c>
      <c r="C2539" s="14" t="s">
        <v>103</v>
      </c>
      <c r="D2539" s="14" t="s">
        <v>104</v>
      </c>
      <c r="E2539" s="14" t="s">
        <v>335</v>
      </c>
    </row>
    <row r="2540" spans="1:5" x14ac:dyDescent="0.25">
      <c r="A2540" s="14" t="s">
        <v>332</v>
      </c>
      <c r="B2540" s="14" t="s">
        <v>333</v>
      </c>
      <c r="C2540" s="14" t="s">
        <v>105</v>
      </c>
      <c r="D2540" s="14" t="s">
        <v>106</v>
      </c>
      <c r="E2540" s="14">
        <v>7067</v>
      </c>
    </row>
    <row r="2541" spans="1:5" x14ac:dyDescent="0.25">
      <c r="A2541" s="14" t="s">
        <v>332</v>
      </c>
      <c r="B2541" s="14" t="s">
        <v>333</v>
      </c>
      <c r="C2541" s="14" t="s">
        <v>107</v>
      </c>
      <c r="D2541" s="14" t="s">
        <v>108</v>
      </c>
      <c r="E2541" s="14">
        <v>581</v>
      </c>
    </row>
    <row r="2542" spans="1:5" x14ac:dyDescent="0.25">
      <c r="A2542" s="14" t="s">
        <v>332</v>
      </c>
      <c r="B2542" s="14" t="s">
        <v>333</v>
      </c>
      <c r="C2542" s="14" t="s">
        <v>109</v>
      </c>
      <c r="D2542" s="14" t="s">
        <v>110</v>
      </c>
      <c r="E2542" s="14">
        <v>1107</v>
      </c>
    </row>
    <row r="2543" spans="1:5" x14ac:dyDescent="0.25">
      <c r="A2543" s="14" t="s">
        <v>332</v>
      </c>
      <c r="B2543" s="14" t="s">
        <v>333</v>
      </c>
      <c r="C2543" s="14" t="s">
        <v>111</v>
      </c>
      <c r="D2543" s="14" t="s">
        <v>112</v>
      </c>
      <c r="E2543" s="14">
        <v>6851</v>
      </c>
    </row>
    <row r="2544" spans="1:5" x14ac:dyDescent="0.25">
      <c r="A2544" s="14" t="s">
        <v>332</v>
      </c>
      <c r="B2544" s="14" t="s">
        <v>333</v>
      </c>
      <c r="C2544" s="14" t="s">
        <v>113</v>
      </c>
      <c r="D2544" s="14" t="s">
        <v>114</v>
      </c>
      <c r="E2544" s="14" t="s">
        <v>335</v>
      </c>
    </row>
    <row r="2545" spans="1:5" x14ac:dyDescent="0.25">
      <c r="A2545" s="14" t="s">
        <v>332</v>
      </c>
      <c r="B2545" s="14" t="s">
        <v>333</v>
      </c>
      <c r="C2545" s="14" t="s">
        <v>359</v>
      </c>
      <c r="D2545" s="14" t="s">
        <v>360</v>
      </c>
      <c r="E2545" s="14">
        <v>4415</v>
      </c>
    </row>
    <row r="2546" spans="1:5" x14ac:dyDescent="0.25">
      <c r="A2546" s="14" t="s">
        <v>332</v>
      </c>
      <c r="B2546" s="14" t="s">
        <v>333</v>
      </c>
      <c r="C2546" s="14" t="s">
        <v>115</v>
      </c>
      <c r="D2546" s="14" t="s">
        <v>116</v>
      </c>
      <c r="E2546" s="14">
        <v>0</v>
      </c>
    </row>
    <row r="2547" spans="1:5" x14ac:dyDescent="0.25">
      <c r="A2547" s="14" t="s">
        <v>332</v>
      </c>
      <c r="B2547" s="14" t="s">
        <v>333</v>
      </c>
      <c r="C2547" s="14" t="s">
        <v>117</v>
      </c>
      <c r="D2547" s="14" t="s">
        <v>118</v>
      </c>
      <c r="E2547" s="14" t="s">
        <v>335</v>
      </c>
    </row>
    <row r="2548" spans="1:5" x14ac:dyDescent="0.25">
      <c r="A2548" s="14" t="s">
        <v>332</v>
      </c>
      <c r="B2548" s="14" t="s">
        <v>333</v>
      </c>
      <c r="C2548" s="14" t="s">
        <v>119</v>
      </c>
      <c r="D2548" s="14" t="s">
        <v>120</v>
      </c>
      <c r="E2548" s="14">
        <v>0</v>
      </c>
    </row>
    <row r="2549" spans="1:5" x14ac:dyDescent="0.25">
      <c r="A2549" s="14" t="s">
        <v>332</v>
      </c>
      <c r="B2549" s="14" t="s">
        <v>333</v>
      </c>
      <c r="C2549" s="14" t="s">
        <v>361</v>
      </c>
      <c r="D2549" s="14" t="s">
        <v>362</v>
      </c>
      <c r="E2549" s="14" t="s">
        <v>335</v>
      </c>
    </row>
    <row r="2550" spans="1:5" x14ac:dyDescent="0.25">
      <c r="A2550" s="14" t="s">
        <v>332</v>
      </c>
      <c r="B2550" s="14" t="s">
        <v>333</v>
      </c>
      <c r="C2550" s="14" t="s">
        <v>121</v>
      </c>
      <c r="D2550" s="14" t="s">
        <v>122</v>
      </c>
      <c r="E2550" s="14">
        <v>0</v>
      </c>
    </row>
    <row r="2551" spans="1:5" x14ac:dyDescent="0.25">
      <c r="A2551" s="14" t="s">
        <v>332</v>
      </c>
      <c r="B2551" s="14" t="s">
        <v>333</v>
      </c>
      <c r="C2551" s="14" t="s">
        <v>123</v>
      </c>
      <c r="D2551" s="14" t="s">
        <v>124</v>
      </c>
      <c r="E2551" s="14">
        <v>391</v>
      </c>
    </row>
    <row r="2552" spans="1:5" x14ac:dyDescent="0.25">
      <c r="A2552" s="14" t="s">
        <v>332</v>
      </c>
      <c r="B2552" s="14" t="s">
        <v>333</v>
      </c>
      <c r="C2552" s="14" t="s">
        <v>125</v>
      </c>
      <c r="D2552" s="14" t="s">
        <v>126</v>
      </c>
      <c r="E2552" s="14">
        <v>541</v>
      </c>
    </row>
    <row r="2553" spans="1:5" x14ac:dyDescent="0.25">
      <c r="A2553" s="14" t="s">
        <v>332</v>
      </c>
      <c r="B2553" s="14" t="s">
        <v>333</v>
      </c>
      <c r="C2553" s="14" t="s">
        <v>127</v>
      </c>
      <c r="D2553" s="14" t="s">
        <v>128</v>
      </c>
      <c r="E2553" s="14">
        <v>0</v>
      </c>
    </row>
    <row r="2554" spans="1:5" x14ac:dyDescent="0.25">
      <c r="A2554" s="14" t="s">
        <v>332</v>
      </c>
      <c r="B2554" s="14" t="s">
        <v>333</v>
      </c>
      <c r="C2554" s="14" t="s">
        <v>129</v>
      </c>
      <c r="D2554" s="14" t="s">
        <v>130</v>
      </c>
      <c r="E2554" s="14">
        <v>1045</v>
      </c>
    </row>
    <row r="2555" spans="1:5" x14ac:dyDescent="0.25">
      <c r="A2555" s="14" t="s">
        <v>332</v>
      </c>
      <c r="B2555" s="14" t="s">
        <v>333</v>
      </c>
      <c r="C2555" s="14" t="s">
        <v>363</v>
      </c>
      <c r="D2555" s="14" t="s">
        <v>364</v>
      </c>
      <c r="E2555" s="14" t="s">
        <v>335</v>
      </c>
    </row>
    <row r="2556" spans="1:5" x14ac:dyDescent="0.25">
      <c r="A2556" s="14" t="s">
        <v>332</v>
      </c>
      <c r="B2556" s="14" t="s">
        <v>333</v>
      </c>
      <c r="C2556" s="14" t="s">
        <v>365</v>
      </c>
      <c r="D2556" s="14" t="s">
        <v>366</v>
      </c>
      <c r="E2556" s="14" t="s">
        <v>335</v>
      </c>
    </row>
    <row r="2557" spans="1:5" x14ac:dyDescent="0.25">
      <c r="A2557" s="14" t="s">
        <v>332</v>
      </c>
      <c r="B2557" s="14" t="s">
        <v>333</v>
      </c>
      <c r="C2557" s="14" t="s">
        <v>131</v>
      </c>
      <c r="D2557" s="14" t="s">
        <v>132</v>
      </c>
      <c r="E2557" s="14">
        <v>0</v>
      </c>
    </row>
    <row r="2558" spans="1:5" x14ac:dyDescent="0.25">
      <c r="A2558" s="14" t="s">
        <v>332</v>
      </c>
      <c r="B2558" s="14" t="s">
        <v>333</v>
      </c>
      <c r="C2558" s="14" t="s">
        <v>367</v>
      </c>
      <c r="D2558" s="14" t="s">
        <v>368</v>
      </c>
      <c r="E2558" s="14" t="s">
        <v>369</v>
      </c>
    </row>
    <row r="2559" spans="1:5" x14ac:dyDescent="0.25">
      <c r="A2559" s="14" t="s">
        <v>332</v>
      </c>
      <c r="B2559" s="14" t="s">
        <v>333</v>
      </c>
      <c r="C2559" s="14" t="s">
        <v>133</v>
      </c>
      <c r="D2559" s="14" t="s">
        <v>134</v>
      </c>
      <c r="E2559" s="14" t="s">
        <v>335</v>
      </c>
    </row>
    <row r="2560" spans="1:5" x14ac:dyDescent="0.25">
      <c r="A2560" s="14" t="s">
        <v>332</v>
      </c>
      <c r="B2560" s="14" t="s">
        <v>333</v>
      </c>
      <c r="C2560" s="14" t="s">
        <v>135</v>
      </c>
      <c r="D2560" s="14" t="s">
        <v>136</v>
      </c>
      <c r="E2560" s="14">
        <v>0</v>
      </c>
    </row>
    <row r="2561" spans="1:5" x14ac:dyDescent="0.25">
      <c r="A2561" s="14" t="s">
        <v>332</v>
      </c>
      <c r="B2561" s="14" t="s">
        <v>333</v>
      </c>
      <c r="C2561" s="14" t="s">
        <v>370</v>
      </c>
      <c r="D2561" s="14" t="s">
        <v>371</v>
      </c>
      <c r="E2561" s="14">
        <v>0</v>
      </c>
    </row>
    <row r="2562" spans="1:5" x14ac:dyDescent="0.25">
      <c r="A2562" s="14" t="s">
        <v>332</v>
      </c>
      <c r="B2562" s="14" t="s">
        <v>333</v>
      </c>
      <c r="C2562" s="14" t="s">
        <v>137</v>
      </c>
      <c r="D2562" s="14" t="s">
        <v>138</v>
      </c>
      <c r="E2562" s="14">
        <v>4520</v>
      </c>
    </row>
    <row r="2563" spans="1:5" x14ac:dyDescent="0.25">
      <c r="A2563" s="14" t="s">
        <v>332</v>
      </c>
      <c r="B2563" s="14" t="s">
        <v>333</v>
      </c>
      <c r="C2563" s="14" t="s">
        <v>139</v>
      </c>
      <c r="D2563" s="14" t="s">
        <v>140</v>
      </c>
      <c r="E2563" s="14">
        <v>0</v>
      </c>
    </row>
    <row r="2564" spans="1:5" x14ac:dyDescent="0.25">
      <c r="A2564" s="14" t="s">
        <v>332</v>
      </c>
      <c r="B2564" s="14" t="s">
        <v>333</v>
      </c>
      <c r="C2564" s="14" t="s">
        <v>141</v>
      </c>
      <c r="D2564" s="14" t="s">
        <v>142</v>
      </c>
      <c r="E2564" s="14">
        <v>3765</v>
      </c>
    </row>
    <row r="2565" spans="1:5" x14ac:dyDescent="0.25">
      <c r="A2565" s="14" t="s">
        <v>332</v>
      </c>
      <c r="B2565" s="14" t="s">
        <v>333</v>
      </c>
      <c r="C2565" s="14" t="s">
        <v>143</v>
      </c>
      <c r="D2565" s="14" t="s">
        <v>144</v>
      </c>
      <c r="E2565" s="14">
        <v>0</v>
      </c>
    </row>
    <row r="2566" spans="1:5" x14ac:dyDescent="0.25">
      <c r="A2566" s="14" t="s">
        <v>332</v>
      </c>
      <c r="B2566" s="14" t="s">
        <v>333</v>
      </c>
      <c r="C2566" s="14" t="s">
        <v>145</v>
      </c>
      <c r="D2566" s="14" t="s">
        <v>146</v>
      </c>
      <c r="E2566" s="14" t="s">
        <v>335</v>
      </c>
    </row>
    <row r="2567" spans="1:5" x14ac:dyDescent="0.25">
      <c r="A2567" s="14" t="s">
        <v>332</v>
      </c>
      <c r="B2567" s="14" t="s">
        <v>333</v>
      </c>
      <c r="C2567" s="14" t="s">
        <v>147</v>
      </c>
      <c r="D2567" s="14" t="s">
        <v>148</v>
      </c>
      <c r="E2567" s="14" t="s">
        <v>335</v>
      </c>
    </row>
    <row r="2568" spans="1:5" x14ac:dyDescent="0.25">
      <c r="A2568" s="14" t="s">
        <v>332</v>
      </c>
      <c r="B2568" s="14" t="s">
        <v>333</v>
      </c>
      <c r="C2568" s="14" t="s">
        <v>149</v>
      </c>
      <c r="D2568" s="14" t="s">
        <v>150</v>
      </c>
      <c r="E2568" s="14">
        <v>1151</v>
      </c>
    </row>
    <row r="2569" spans="1:5" x14ac:dyDescent="0.25">
      <c r="A2569" s="14" t="s">
        <v>332</v>
      </c>
      <c r="B2569" s="14" t="s">
        <v>333</v>
      </c>
      <c r="C2569" s="14" t="s">
        <v>151</v>
      </c>
      <c r="D2569" s="14" t="s">
        <v>152</v>
      </c>
      <c r="E2569" s="14" t="s">
        <v>335</v>
      </c>
    </row>
    <row r="2570" spans="1:5" x14ac:dyDescent="0.25">
      <c r="A2570" s="14" t="s">
        <v>332</v>
      </c>
      <c r="B2570" s="14" t="s">
        <v>333</v>
      </c>
      <c r="C2570" s="14" t="s">
        <v>153</v>
      </c>
      <c r="D2570" s="14" t="s">
        <v>154</v>
      </c>
      <c r="E2570" s="14" t="s">
        <v>335</v>
      </c>
    </row>
    <row r="2571" spans="1:5" x14ac:dyDescent="0.25">
      <c r="A2571" s="14" t="s">
        <v>332</v>
      </c>
      <c r="B2571" s="14" t="s">
        <v>333</v>
      </c>
      <c r="C2571" s="14" t="s">
        <v>155</v>
      </c>
      <c r="D2571" s="14" t="s">
        <v>156</v>
      </c>
      <c r="E2571" s="14">
        <v>0</v>
      </c>
    </row>
    <row r="2572" spans="1:5" x14ac:dyDescent="0.25">
      <c r="A2572" s="14" t="s">
        <v>332</v>
      </c>
      <c r="B2572" s="14" t="s">
        <v>333</v>
      </c>
      <c r="C2572" s="14" t="s">
        <v>157</v>
      </c>
      <c r="D2572" s="14" t="s">
        <v>158</v>
      </c>
      <c r="E2572" s="14" t="s">
        <v>335</v>
      </c>
    </row>
    <row r="2573" spans="1:5" x14ac:dyDescent="0.25">
      <c r="A2573" s="14" t="s">
        <v>332</v>
      </c>
      <c r="B2573" s="14" t="s">
        <v>333</v>
      </c>
      <c r="C2573" s="14" t="s">
        <v>159</v>
      </c>
      <c r="D2573" s="14" t="s">
        <v>160</v>
      </c>
      <c r="E2573" s="14" t="s">
        <v>335</v>
      </c>
    </row>
    <row r="2574" spans="1:5" x14ac:dyDescent="0.25">
      <c r="A2574" s="14" t="s">
        <v>332</v>
      </c>
      <c r="B2574" s="14" t="s">
        <v>333</v>
      </c>
      <c r="C2574" s="14" t="s">
        <v>161</v>
      </c>
      <c r="D2574" s="14" t="s">
        <v>162</v>
      </c>
      <c r="E2574" s="14">
        <v>25293</v>
      </c>
    </row>
    <row r="2575" spans="1:5" x14ac:dyDescent="0.25">
      <c r="A2575" s="14" t="s">
        <v>332</v>
      </c>
      <c r="B2575" s="14" t="s">
        <v>333</v>
      </c>
      <c r="C2575" s="14" t="s">
        <v>163</v>
      </c>
      <c r="D2575" s="14" t="s">
        <v>164</v>
      </c>
      <c r="E2575" s="14" t="s">
        <v>335</v>
      </c>
    </row>
    <row r="2576" spans="1:5" x14ac:dyDescent="0.25">
      <c r="A2576" s="14" t="s">
        <v>332</v>
      </c>
      <c r="B2576" s="14" t="s">
        <v>333</v>
      </c>
      <c r="C2576" s="14" t="s">
        <v>165</v>
      </c>
      <c r="D2576" s="14" t="s">
        <v>166</v>
      </c>
      <c r="E2576" s="14" t="s">
        <v>335</v>
      </c>
    </row>
    <row r="2577" spans="1:5" x14ac:dyDescent="0.25">
      <c r="A2577" s="14" t="s">
        <v>332</v>
      </c>
      <c r="B2577" s="14" t="s">
        <v>333</v>
      </c>
      <c r="C2577" s="14" t="s">
        <v>167</v>
      </c>
      <c r="D2577" s="14" t="s">
        <v>168</v>
      </c>
      <c r="E2577" s="14" t="s">
        <v>335</v>
      </c>
    </row>
    <row r="2578" spans="1:5" x14ac:dyDescent="0.25">
      <c r="A2578" s="14" t="s">
        <v>332</v>
      </c>
      <c r="B2578" s="14" t="s">
        <v>333</v>
      </c>
      <c r="C2578" s="14" t="s">
        <v>169</v>
      </c>
      <c r="D2578" s="14" t="s">
        <v>170</v>
      </c>
      <c r="E2578" s="14" t="s">
        <v>335</v>
      </c>
    </row>
    <row r="2579" spans="1:5" x14ac:dyDescent="0.25">
      <c r="A2579" s="14" t="s">
        <v>332</v>
      </c>
      <c r="B2579" s="14" t="s">
        <v>333</v>
      </c>
      <c r="C2579" s="14" t="s">
        <v>171</v>
      </c>
      <c r="D2579" s="14" t="s">
        <v>172</v>
      </c>
      <c r="E2579" s="14">
        <v>14700</v>
      </c>
    </row>
    <row r="2580" spans="1:5" x14ac:dyDescent="0.25">
      <c r="A2580" s="14" t="s">
        <v>332</v>
      </c>
      <c r="B2580" s="14" t="s">
        <v>333</v>
      </c>
      <c r="C2580" s="14" t="s">
        <v>372</v>
      </c>
      <c r="D2580" s="14" t="s">
        <v>373</v>
      </c>
      <c r="E2580" s="14" t="s">
        <v>335</v>
      </c>
    </row>
    <row r="2581" spans="1:5" x14ac:dyDescent="0.25">
      <c r="A2581" s="14" t="s">
        <v>332</v>
      </c>
      <c r="B2581" s="14" t="s">
        <v>333</v>
      </c>
      <c r="C2581" s="14" t="s">
        <v>374</v>
      </c>
      <c r="D2581" s="14" t="s">
        <v>375</v>
      </c>
      <c r="E2581" s="14">
        <v>3925</v>
      </c>
    </row>
    <row r="2582" spans="1:5" x14ac:dyDescent="0.25">
      <c r="A2582" s="14" t="s">
        <v>332</v>
      </c>
      <c r="B2582" s="14" t="s">
        <v>333</v>
      </c>
      <c r="C2582" s="14" t="s">
        <v>173</v>
      </c>
      <c r="D2582" s="14" t="s">
        <v>174</v>
      </c>
      <c r="E2582" s="14">
        <v>14940</v>
      </c>
    </row>
    <row r="2583" spans="1:5" x14ac:dyDescent="0.25">
      <c r="A2583" s="14" t="s">
        <v>332</v>
      </c>
      <c r="B2583" s="14" t="s">
        <v>333</v>
      </c>
      <c r="C2583" s="14" t="s">
        <v>175</v>
      </c>
      <c r="D2583" s="14" t="s">
        <v>176</v>
      </c>
      <c r="E2583" s="14">
        <v>251</v>
      </c>
    </row>
    <row r="2584" spans="1:5" x14ac:dyDescent="0.25">
      <c r="A2584" s="14" t="s">
        <v>332</v>
      </c>
      <c r="B2584" s="14" t="s">
        <v>333</v>
      </c>
      <c r="C2584" s="14" t="s">
        <v>376</v>
      </c>
      <c r="D2584" s="14" t="s">
        <v>377</v>
      </c>
      <c r="E2584" s="14" t="s">
        <v>335</v>
      </c>
    </row>
    <row r="2585" spans="1:5" x14ac:dyDescent="0.25">
      <c r="A2585" s="14" t="s">
        <v>332</v>
      </c>
      <c r="B2585" s="14" t="s">
        <v>333</v>
      </c>
      <c r="C2585" s="14" t="s">
        <v>378</v>
      </c>
      <c r="D2585" s="14" t="s">
        <v>379</v>
      </c>
      <c r="E2585" s="14" t="s">
        <v>335</v>
      </c>
    </row>
    <row r="2586" spans="1:5" x14ac:dyDescent="0.25">
      <c r="A2586" s="14" t="s">
        <v>332</v>
      </c>
      <c r="B2586" s="14" t="s">
        <v>333</v>
      </c>
      <c r="C2586" s="14" t="s">
        <v>177</v>
      </c>
      <c r="D2586" s="14" t="s">
        <v>178</v>
      </c>
      <c r="E2586" s="14">
        <v>120</v>
      </c>
    </row>
    <row r="2587" spans="1:5" x14ac:dyDescent="0.25">
      <c r="A2587" s="14" t="s">
        <v>332</v>
      </c>
      <c r="B2587" s="14" t="s">
        <v>333</v>
      </c>
      <c r="C2587" s="14" t="s">
        <v>179</v>
      </c>
      <c r="D2587" s="14" t="s">
        <v>180</v>
      </c>
      <c r="E2587" s="14">
        <v>12206</v>
      </c>
    </row>
    <row r="2588" spans="1:5" x14ac:dyDescent="0.25">
      <c r="A2588" s="14" t="s">
        <v>332</v>
      </c>
      <c r="B2588" s="14" t="s">
        <v>333</v>
      </c>
      <c r="C2588" s="14" t="s">
        <v>181</v>
      </c>
      <c r="D2588" s="14" t="s">
        <v>182</v>
      </c>
      <c r="E2588" s="14">
        <v>3313</v>
      </c>
    </row>
    <row r="2589" spans="1:5" x14ac:dyDescent="0.25">
      <c r="A2589" s="14" t="s">
        <v>332</v>
      </c>
      <c r="B2589" s="14" t="s">
        <v>333</v>
      </c>
      <c r="C2589" s="14" t="s">
        <v>183</v>
      </c>
      <c r="D2589" s="14" t="s">
        <v>184</v>
      </c>
      <c r="E2589" s="14">
        <v>8893</v>
      </c>
    </row>
    <row r="2590" spans="1:5" x14ac:dyDescent="0.25">
      <c r="A2590" s="14" t="s">
        <v>332</v>
      </c>
      <c r="B2590" s="14" t="s">
        <v>333</v>
      </c>
      <c r="C2590" s="14" t="s">
        <v>185</v>
      </c>
      <c r="D2590" s="14" t="s">
        <v>186</v>
      </c>
      <c r="E2590" s="14">
        <v>6768</v>
      </c>
    </row>
    <row r="2591" spans="1:5" x14ac:dyDescent="0.25">
      <c r="A2591" s="14" t="s">
        <v>332</v>
      </c>
      <c r="B2591" s="14" t="s">
        <v>333</v>
      </c>
      <c r="C2591" s="14" t="s">
        <v>187</v>
      </c>
      <c r="D2591" s="14" t="s">
        <v>188</v>
      </c>
      <c r="E2591" s="14">
        <v>1644</v>
      </c>
    </row>
    <row r="2592" spans="1:5" x14ac:dyDescent="0.25">
      <c r="A2592" s="14" t="s">
        <v>332</v>
      </c>
      <c r="B2592" s="14" t="s">
        <v>333</v>
      </c>
      <c r="C2592" s="14" t="s">
        <v>189</v>
      </c>
      <c r="D2592" s="14" t="s">
        <v>190</v>
      </c>
      <c r="E2592" s="14">
        <v>452</v>
      </c>
    </row>
    <row r="2593" spans="1:5" x14ac:dyDescent="0.25">
      <c r="A2593" s="14" t="s">
        <v>332</v>
      </c>
      <c r="B2593" s="14" t="s">
        <v>333</v>
      </c>
      <c r="C2593" s="14" t="s">
        <v>191</v>
      </c>
      <c r="D2593" s="14" t="s">
        <v>192</v>
      </c>
      <c r="E2593" s="14">
        <v>4558</v>
      </c>
    </row>
    <row r="2594" spans="1:5" x14ac:dyDescent="0.25">
      <c r="A2594" s="14" t="s">
        <v>332</v>
      </c>
      <c r="B2594" s="14" t="s">
        <v>333</v>
      </c>
      <c r="C2594" s="14" t="s">
        <v>193</v>
      </c>
      <c r="D2594" s="14" t="s">
        <v>194</v>
      </c>
      <c r="E2594" s="14">
        <v>114</v>
      </c>
    </row>
    <row r="2595" spans="1:5" x14ac:dyDescent="0.25">
      <c r="A2595" s="14" t="s">
        <v>332</v>
      </c>
      <c r="B2595" s="14" t="s">
        <v>333</v>
      </c>
      <c r="C2595" s="14" t="s">
        <v>195</v>
      </c>
      <c r="D2595" s="14" t="s">
        <v>196</v>
      </c>
      <c r="E2595" s="14">
        <v>168693</v>
      </c>
    </row>
    <row r="2596" spans="1:5" x14ac:dyDescent="0.25">
      <c r="A2596" s="14" t="s">
        <v>332</v>
      </c>
      <c r="B2596" s="14" t="s">
        <v>333</v>
      </c>
      <c r="C2596" s="14" t="s">
        <v>197</v>
      </c>
      <c r="D2596" s="14" t="s">
        <v>198</v>
      </c>
      <c r="E2596" s="14">
        <v>25711</v>
      </c>
    </row>
    <row r="2597" spans="1:5" x14ac:dyDescent="0.25">
      <c r="A2597" s="14" t="s">
        <v>332</v>
      </c>
      <c r="B2597" s="14" t="s">
        <v>333</v>
      </c>
      <c r="C2597" s="14" t="s">
        <v>199</v>
      </c>
      <c r="D2597" s="14" t="s">
        <v>200</v>
      </c>
      <c r="E2597" s="14">
        <v>2175</v>
      </c>
    </row>
    <row r="2598" spans="1:5" x14ac:dyDescent="0.25">
      <c r="A2598" s="14" t="s">
        <v>332</v>
      </c>
      <c r="B2598" s="14" t="s">
        <v>333</v>
      </c>
      <c r="C2598" s="14" t="s">
        <v>201</v>
      </c>
      <c r="D2598" s="14" t="s">
        <v>202</v>
      </c>
      <c r="E2598" s="14">
        <v>140807</v>
      </c>
    </row>
    <row r="2599" spans="1:5" x14ac:dyDescent="0.25">
      <c r="A2599" s="14" t="s">
        <v>332</v>
      </c>
      <c r="B2599" s="14" t="s">
        <v>333</v>
      </c>
      <c r="C2599" s="14" t="s">
        <v>203</v>
      </c>
      <c r="D2599" s="14" t="s">
        <v>204</v>
      </c>
      <c r="E2599" s="14">
        <v>33632</v>
      </c>
    </row>
    <row r="2600" spans="1:5" x14ac:dyDescent="0.25">
      <c r="A2600" s="14" t="s">
        <v>332</v>
      </c>
      <c r="B2600" s="14" t="s">
        <v>333</v>
      </c>
      <c r="C2600" s="14" t="s">
        <v>205</v>
      </c>
      <c r="D2600" s="14" t="s">
        <v>206</v>
      </c>
      <c r="E2600" s="14">
        <v>107175</v>
      </c>
    </row>
    <row r="2601" spans="1:5" ht="15.75" x14ac:dyDescent="0.3">
      <c r="A2601" s="99" t="s">
        <v>207</v>
      </c>
      <c r="B2601" s="96"/>
      <c r="C2601" s="96"/>
      <c r="D2601" s="96"/>
      <c r="E2601" s="96"/>
    </row>
    <row r="2602" spans="1:5" x14ac:dyDescent="0.25">
      <c r="A2602" s="95" t="s">
        <v>208</v>
      </c>
      <c r="B2602" s="96"/>
      <c r="C2602" s="96"/>
      <c r="D2602" s="96"/>
      <c r="E2602" s="96"/>
    </row>
    <row r="2603" spans="1:5" x14ac:dyDescent="0.25">
      <c r="A2603" s="95" t="s">
        <v>209</v>
      </c>
      <c r="B2603" s="96"/>
      <c r="C2603" s="96"/>
      <c r="D2603" s="96"/>
      <c r="E2603" s="96"/>
    </row>
    <row r="2604" spans="1:5" x14ac:dyDescent="0.25">
      <c r="A2604" s="95" t="s">
        <v>210</v>
      </c>
      <c r="B2604" s="96"/>
      <c r="C2604" s="96"/>
      <c r="D2604" s="96"/>
      <c r="E2604" s="96"/>
    </row>
    <row r="2605" spans="1:5" x14ac:dyDescent="0.25">
      <c r="A2605" s="95" t="s">
        <v>211</v>
      </c>
      <c r="B2605" s="96"/>
      <c r="C2605" s="96"/>
      <c r="D2605" s="96"/>
      <c r="E2605" s="96"/>
    </row>
    <row r="2606" spans="1:5" x14ac:dyDescent="0.25">
      <c r="A2606" s="95" t="s">
        <v>212</v>
      </c>
      <c r="B2606" s="96"/>
      <c r="C2606" s="96"/>
      <c r="D2606" s="96"/>
      <c r="E2606" s="96"/>
    </row>
    <row r="2607" spans="1:5" x14ac:dyDescent="0.25">
      <c r="A2607" s="95" t="s">
        <v>213</v>
      </c>
      <c r="B2607" s="96"/>
      <c r="C2607" s="96"/>
      <c r="D2607" s="96"/>
      <c r="E2607" s="96"/>
    </row>
    <row r="2608" spans="1:5" x14ac:dyDescent="0.25">
      <c r="A2608" s="95" t="s">
        <v>214</v>
      </c>
      <c r="B2608" s="96"/>
      <c r="C2608" s="96"/>
      <c r="D2608" s="96"/>
      <c r="E2608" s="96"/>
    </row>
    <row r="2609" spans="1:5" x14ac:dyDescent="0.25">
      <c r="A2609" s="95" t="s">
        <v>215</v>
      </c>
      <c r="B2609" s="96"/>
      <c r="C2609" s="96"/>
      <c r="D2609" s="96"/>
      <c r="E2609" s="96"/>
    </row>
    <row r="2610" spans="1:5" x14ac:dyDescent="0.25">
      <c r="A2610" s="14"/>
      <c r="B2610" s="14"/>
      <c r="C2610" s="14"/>
      <c r="D2610" s="14"/>
      <c r="E2610" s="14"/>
    </row>
    <row r="2611" spans="1:5" x14ac:dyDescent="0.25">
      <c r="A2611" s="14"/>
      <c r="B2611" s="14"/>
      <c r="C2611" s="14"/>
      <c r="D2611" s="14"/>
      <c r="E2611" s="14"/>
    </row>
    <row r="2612" spans="1:5" x14ac:dyDescent="0.25">
      <c r="C2612"/>
    </row>
    <row r="2613" spans="1:5" x14ac:dyDescent="0.25">
      <c r="C2613"/>
    </row>
    <row r="2614" spans="1:5" ht="18" x14ac:dyDescent="0.25">
      <c r="A2614" s="97" t="s">
        <v>0</v>
      </c>
      <c r="B2614" s="96"/>
      <c r="C2614" s="96"/>
      <c r="D2614" s="96"/>
      <c r="E2614" s="96"/>
    </row>
    <row r="2615" spans="1:5" ht="16.5" x14ac:dyDescent="0.25">
      <c r="A2615" s="98" t="s">
        <v>1</v>
      </c>
      <c r="B2615" s="96"/>
      <c r="C2615" s="96"/>
      <c r="D2615" s="96"/>
      <c r="E2615" s="96"/>
    </row>
    <row r="2616" spans="1:5" x14ac:dyDescent="0.25">
      <c r="A2616" s="96" t="s">
        <v>2</v>
      </c>
      <c r="B2616" s="96"/>
      <c r="C2616" s="96"/>
      <c r="D2616" s="96"/>
      <c r="E2616" s="96"/>
    </row>
    <row r="2617" spans="1:5" x14ac:dyDescent="0.25">
      <c r="A2617" s="96" t="s">
        <v>3</v>
      </c>
      <c r="B2617" s="96"/>
      <c r="C2617" s="96"/>
      <c r="D2617" s="96"/>
      <c r="E2617" s="96"/>
    </row>
    <row r="2618" spans="1:5" x14ac:dyDescent="0.25">
      <c r="A2618" s="14"/>
      <c r="B2618" s="14"/>
      <c r="C2618" s="14"/>
      <c r="D2618" s="14"/>
      <c r="E2618" s="14"/>
    </row>
    <row r="2619" spans="1:5" x14ac:dyDescent="0.25">
      <c r="A2619" s="2" t="s">
        <v>4</v>
      </c>
      <c r="B2619" s="2" t="s">
        <v>5</v>
      </c>
      <c r="C2619" s="2" t="s">
        <v>6</v>
      </c>
      <c r="D2619" s="2" t="s">
        <v>7</v>
      </c>
      <c r="E2619" s="2" t="s">
        <v>205</v>
      </c>
    </row>
    <row r="2620" spans="1:5" x14ac:dyDescent="0.25">
      <c r="A2620" s="14" t="s">
        <v>332</v>
      </c>
      <c r="B2620" s="14" t="s">
        <v>333</v>
      </c>
      <c r="C2620" s="14" t="s">
        <v>1</v>
      </c>
      <c r="D2620" s="14" t="s">
        <v>11</v>
      </c>
      <c r="E2620" s="14" t="s">
        <v>1</v>
      </c>
    </row>
    <row r="2621" spans="1:5" x14ac:dyDescent="0.25">
      <c r="A2621" s="14" t="s">
        <v>332</v>
      </c>
      <c r="B2621" s="14" t="s">
        <v>333</v>
      </c>
      <c r="C2621" s="14" t="s">
        <v>12</v>
      </c>
      <c r="D2621" s="14" t="s">
        <v>13</v>
      </c>
      <c r="E2621" s="14">
        <v>390728</v>
      </c>
    </row>
    <row r="2622" spans="1:5" x14ac:dyDescent="0.25">
      <c r="A2622" s="14" t="s">
        <v>332</v>
      </c>
      <c r="B2622" s="14" t="s">
        <v>333</v>
      </c>
      <c r="C2622" s="14" t="s">
        <v>14</v>
      </c>
      <c r="D2622" s="14" t="s">
        <v>15</v>
      </c>
      <c r="E2622" s="14">
        <v>298924</v>
      </c>
    </row>
    <row r="2623" spans="1:5" x14ac:dyDescent="0.25">
      <c r="A2623" s="14" t="s">
        <v>332</v>
      </c>
      <c r="B2623" s="14" t="s">
        <v>333</v>
      </c>
      <c r="C2623" s="14" t="s">
        <v>16</v>
      </c>
      <c r="D2623" s="14" t="s">
        <v>17</v>
      </c>
      <c r="E2623" s="14">
        <v>91804</v>
      </c>
    </row>
    <row r="2624" spans="1:5" x14ac:dyDescent="0.25">
      <c r="A2624" s="14" t="s">
        <v>332</v>
      </c>
      <c r="B2624" s="14" t="s">
        <v>333</v>
      </c>
      <c r="C2624" s="14" t="s">
        <v>18</v>
      </c>
      <c r="D2624" s="14" t="s">
        <v>19</v>
      </c>
      <c r="E2624" s="14">
        <v>68188</v>
      </c>
    </row>
    <row r="2625" spans="1:5" x14ac:dyDescent="0.25">
      <c r="A2625" s="14" t="s">
        <v>332</v>
      </c>
      <c r="B2625" s="14" t="s">
        <v>333</v>
      </c>
      <c r="C2625" s="14" t="s">
        <v>20</v>
      </c>
      <c r="D2625" s="14" t="s">
        <v>21</v>
      </c>
      <c r="E2625" s="14">
        <v>23616</v>
      </c>
    </row>
    <row r="2626" spans="1:5" x14ac:dyDescent="0.25">
      <c r="A2626" s="14" t="s">
        <v>332</v>
      </c>
      <c r="B2626" s="14" t="s">
        <v>333</v>
      </c>
      <c r="C2626" s="14" t="s">
        <v>22</v>
      </c>
      <c r="D2626" s="14" t="s">
        <v>23</v>
      </c>
      <c r="E2626" s="14">
        <v>46460</v>
      </c>
    </row>
    <row r="2627" spans="1:5" x14ac:dyDescent="0.25">
      <c r="A2627" s="14" t="s">
        <v>332</v>
      </c>
      <c r="B2627" s="14" t="s">
        <v>333</v>
      </c>
      <c r="C2627" s="14" t="s">
        <v>1</v>
      </c>
      <c r="D2627" s="14" t="s">
        <v>24</v>
      </c>
      <c r="E2627" s="14" t="s">
        <v>1</v>
      </c>
    </row>
    <row r="2628" spans="1:5" x14ac:dyDescent="0.25">
      <c r="A2628" s="14" t="s">
        <v>332</v>
      </c>
      <c r="B2628" s="14" t="s">
        <v>333</v>
      </c>
      <c r="C2628" s="14" t="s">
        <v>25</v>
      </c>
      <c r="D2628" s="14" t="s">
        <v>26</v>
      </c>
      <c r="E2628" s="14">
        <v>404</v>
      </c>
    </row>
    <row r="2629" spans="1:5" x14ac:dyDescent="0.25">
      <c r="A2629" s="14" t="s">
        <v>332</v>
      </c>
      <c r="B2629" s="14" t="s">
        <v>333</v>
      </c>
      <c r="C2629" s="14" t="s">
        <v>27</v>
      </c>
      <c r="D2629" s="14" t="s">
        <v>28</v>
      </c>
      <c r="E2629" s="14">
        <v>390324</v>
      </c>
    </row>
    <row r="2630" spans="1:5" x14ac:dyDescent="0.25">
      <c r="A2630" s="14" t="s">
        <v>332</v>
      </c>
      <c r="B2630" s="14" t="s">
        <v>333</v>
      </c>
      <c r="C2630" s="14" t="s">
        <v>29</v>
      </c>
      <c r="D2630" s="14" t="s">
        <v>30</v>
      </c>
      <c r="E2630" s="14">
        <v>220506</v>
      </c>
    </row>
    <row r="2631" spans="1:5" x14ac:dyDescent="0.25">
      <c r="A2631" s="14" t="s">
        <v>332</v>
      </c>
      <c r="B2631" s="14" t="s">
        <v>333</v>
      </c>
      <c r="C2631" s="14" t="s">
        <v>31</v>
      </c>
      <c r="D2631" s="14" t="s">
        <v>334</v>
      </c>
      <c r="E2631" s="14" t="s">
        <v>335</v>
      </c>
    </row>
    <row r="2632" spans="1:5" x14ac:dyDescent="0.25">
      <c r="A2632" s="14" t="s">
        <v>332</v>
      </c>
      <c r="B2632" s="14" t="s">
        <v>333</v>
      </c>
      <c r="C2632" s="14" t="s">
        <v>32</v>
      </c>
      <c r="D2632" s="14" t="s">
        <v>33</v>
      </c>
      <c r="E2632" s="14">
        <v>0</v>
      </c>
    </row>
    <row r="2633" spans="1:5" x14ac:dyDescent="0.25">
      <c r="A2633" s="14" t="s">
        <v>332</v>
      </c>
      <c r="B2633" s="14" t="s">
        <v>333</v>
      </c>
      <c r="C2633" s="14" t="s">
        <v>34</v>
      </c>
      <c r="D2633" s="14" t="s">
        <v>35</v>
      </c>
      <c r="E2633" s="14">
        <v>0</v>
      </c>
    </row>
    <row r="2634" spans="1:5" x14ac:dyDescent="0.25">
      <c r="A2634" s="14" t="s">
        <v>332</v>
      </c>
      <c r="B2634" s="14" t="s">
        <v>333</v>
      </c>
      <c r="C2634" s="14" t="s">
        <v>336</v>
      </c>
      <c r="D2634" s="14" t="s">
        <v>337</v>
      </c>
      <c r="E2634" s="14" t="s">
        <v>335</v>
      </c>
    </row>
    <row r="2635" spans="1:5" x14ac:dyDescent="0.25">
      <c r="A2635" s="14" t="s">
        <v>332</v>
      </c>
      <c r="B2635" s="14" t="s">
        <v>333</v>
      </c>
      <c r="C2635" s="14" t="s">
        <v>36</v>
      </c>
      <c r="D2635" s="14" t="s">
        <v>338</v>
      </c>
      <c r="E2635" s="14" t="s">
        <v>335</v>
      </c>
    </row>
    <row r="2636" spans="1:5" x14ac:dyDescent="0.25">
      <c r="A2636" s="14" t="s">
        <v>332</v>
      </c>
      <c r="B2636" s="14" t="s">
        <v>333</v>
      </c>
      <c r="C2636" s="14" t="s">
        <v>37</v>
      </c>
      <c r="D2636" s="14" t="s">
        <v>339</v>
      </c>
      <c r="E2636" s="14">
        <v>0</v>
      </c>
    </row>
    <row r="2637" spans="1:5" x14ac:dyDescent="0.25">
      <c r="A2637" s="14" t="s">
        <v>332</v>
      </c>
      <c r="B2637" s="14" t="s">
        <v>333</v>
      </c>
      <c r="C2637" s="14" t="s">
        <v>38</v>
      </c>
      <c r="D2637" s="14" t="s">
        <v>340</v>
      </c>
      <c r="E2637" s="14" t="s">
        <v>335</v>
      </c>
    </row>
    <row r="2638" spans="1:5" x14ac:dyDescent="0.25">
      <c r="A2638" s="14" t="s">
        <v>332</v>
      </c>
      <c r="B2638" s="14" t="s">
        <v>333</v>
      </c>
      <c r="C2638" s="14" t="s">
        <v>39</v>
      </c>
      <c r="D2638" s="14" t="s">
        <v>40</v>
      </c>
      <c r="E2638" s="14" t="s">
        <v>335</v>
      </c>
    </row>
    <row r="2639" spans="1:5" x14ac:dyDescent="0.25">
      <c r="A2639" s="14" t="s">
        <v>332</v>
      </c>
      <c r="B2639" s="14" t="s">
        <v>333</v>
      </c>
      <c r="C2639" s="14" t="s">
        <v>41</v>
      </c>
      <c r="D2639" s="14" t="s">
        <v>42</v>
      </c>
      <c r="E2639" s="14">
        <v>16338</v>
      </c>
    </row>
    <row r="2640" spans="1:5" x14ac:dyDescent="0.25">
      <c r="A2640" s="14" t="s">
        <v>332</v>
      </c>
      <c r="B2640" s="14" t="s">
        <v>333</v>
      </c>
      <c r="C2640" s="14" t="s">
        <v>43</v>
      </c>
      <c r="D2640" s="14" t="s">
        <v>44</v>
      </c>
      <c r="E2640" s="14">
        <v>6018</v>
      </c>
    </row>
    <row r="2641" spans="1:5" x14ac:dyDescent="0.25">
      <c r="A2641" s="14" t="s">
        <v>332</v>
      </c>
      <c r="B2641" s="14" t="s">
        <v>333</v>
      </c>
      <c r="C2641" s="14" t="s">
        <v>45</v>
      </c>
      <c r="D2641" s="14" t="s">
        <v>46</v>
      </c>
      <c r="E2641" s="14" t="s">
        <v>335</v>
      </c>
    </row>
    <row r="2642" spans="1:5" x14ac:dyDescent="0.25">
      <c r="A2642" s="14" t="s">
        <v>332</v>
      </c>
      <c r="B2642" s="14" t="s">
        <v>333</v>
      </c>
      <c r="C2642" s="14" t="s">
        <v>47</v>
      </c>
      <c r="D2642" s="14" t="s">
        <v>48</v>
      </c>
      <c r="E2642" s="14">
        <v>3552</v>
      </c>
    </row>
    <row r="2643" spans="1:5" x14ac:dyDescent="0.25">
      <c r="A2643" s="14" t="s">
        <v>332</v>
      </c>
      <c r="B2643" s="14" t="s">
        <v>333</v>
      </c>
      <c r="C2643" s="14" t="s">
        <v>49</v>
      </c>
      <c r="D2643" s="14" t="s">
        <v>50</v>
      </c>
      <c r="E2643" s="14" t="s">
        <v>335</v>
      </c>
    </row>
    <row r="2644" spans="1:5" x14ac:dyDescent="0.25">
      <c r="A2644" s="14" t="s">
        <v>332</v>
      </c>
      <c r="B2644" s="14" t="s">
        <v>333</v>
      </c>
      <c r="C2644" s="14" t="s">
        <v>51</v>
      </c>
      <c r="D2644" s="14" t="s">
        <v>52</v>
      </c>
      <c r="E2644" s="14">
        <v>3047</v>
      </c>
    </row>
    <row r="2645" spans="1:5" x14ac:dyDescent="0.25">
      <c r="A2645" s="14" t="s">
        <v>332</v>
      </c>
      <c r="B2645" s="14" t="s">
        <v>333</v>
      </c>
      <c r="C2645" s="14" t="s">
        <v>53</v>
      </c>
      <c r="D2645" s="14" t="s">
        <v>54</v>
      </c>
      <c r="E2645" s="14" t="s">
        <v>335</v>
      </c>
    </row>
    <row r="2646" spans="1:5" x14ac:dyDescent="0.25">
      <c r="A2646" s="14" t="s">
        <v>332</v>
      </c>
      <c r="B2646" s="14" t="s">
        <v>333</v>
      </c>
      <c r="C2646" s="14" t="s">
        <v>341</v>
      </c>
      <c r="D2646" s="14" t="s">
        <v>342</v>
      </c>
      <c r="E2646" s="14" t="s">
        <v>335</v>
      </c>
    </row>
    <row r="2647" spans="1:5" x14ac:dyDescent="0.25">
      <c r="A2647" s="14" t="s">
        <v>332</v>
      </c>
      <c r="B2647" s="14" t="s">
        <v>333</v>
      </c>
      <c r="C2647" s="14" t="s">
        <v>343</v>
      </c>
      <c r="D2647" s="14" t="s">
        <v>344</v>
      </c>
      <c r="E2647" s="14">
        <v>0</v>
      </c>
    </row>
    <row r="2648" spans="1:5" x14ac:dyDescent="0.25">
      <c r="A2648" s="14" t="s">
        <v>332</v>
      </c>
      <c r="B2648" s="14" t="s">
        <v>333</v>
      </c>
      <c r="C2648" s="14" t="s">
        <v>55</v>
      </c>
      <c r="D2648" s="14" t="s">
        <v>56</v>
      </c>
      <c r="E2648" s="14">
        <v>0</v>
      </c>
    </row>
    <row r="2649" spans="1:5" x14ac:dyDescent="0.25">
      <c r="A2649" s="14" t="s">
        <v>332</v>
      </c>
      <c r="B2649" s="14" t="s">
        <v>333</v>
      </c>
      <c r="C2649" s="14" t="s">
        <v>345</v>
      </c>
      <c r="D2649" s="14" t="s">
        <v>346</v>
      </c>
      <c r="E2649" s="14">
        <v>0</v>
      </c>
    </row>
    <row r="2650" spans="1:5" x14ac:dyDescent="0.25">
      <c r="A2650" s="14" t="s">
        <v>332</v>
      </c>
      <c r="B2650" s="14" t="s">
        <v>333</v>
      </c>
      <c r="C2650" s="14" t="s">
        <v>57</v>
      </c>
      <c r="D2650" s="14" t="s">
        <v>58</v>
      </c>
      <c r="E2650" s="14">
        <v>0</v>
      </c>
    </row>
    <row r="2651" spans="1:5" x14ac:dyDescent="0.25">
      <c r="A2651" s="14" t="s">
        <v>332</v>
      </c>
      <c r="B2651" s="14" t="s">
        <v>333</v>
      </c>
      <c r="C2651" s="14" t="s">
        <v>347</v>
      </c>
      <c r="D2651" s="14" t="s">
        <v>348</v>
      </c>
      <c r="E2651" s="14">
        <v>0</v>
      </c>
    </row>
    <row r="2652" spans="1:5" x14ac:dyDescent="0.25">
      <c r="A2652" s="14" t="s">
        <v>332</v>
      </c>
      <c r="B2652" s="14" t="s">
        <v>333</v>
      </c>
      <c r="C2652" s="14" t="s">
        <v>59</v>
      </c>
      <c r="D2652" s="14" t="s">
        <v>60</v>
      </c>
      <c r="E2652" s="14">
        <v>0</v>
      </c>
    </row>
    <row r="2653" spans="1:5" x14ac:dyDescent="0.25">
      <c r="A2653" s="14" t="s">
        <v>332</v>
      </c>
      <c r="B2653" s="14" t="s">
        <v>333</v>
      </c>
      <c r="C2653" s="14" t="s">
        <v>61</v>
      </c>
      <c r="D2653" s="14" t="s">
        <v>62</v>
      </c>
      <c r="E2653" s="14">
        <v>0</v>
      </c>
    </row>
    <row r="2654" spans="1:5" x14ac:dyDescent="0.25">
      <c r="A2654" s="14" t="s">
        <v>332</v>
      </c>
      <c r="B2654" s="14" t="s">
        <v>333</v>
      </c>
      <c r="C2654" s="14" t="s">
        <v>63</v>
      </c>
      <c r="D2654" s="14" t="s">
        <v>64</v>
      </c>
      <c r="E2654" s="14">
        <v>0</v>
      </c>
    </row>
    <row r="2655" spans="1:5" x14ac:dyDescent="0.25">
      <c r="A2655" s="14" t="s">
        <v>332</v>
      </c>
      <c r="B2655" s="14" t="s">
        <v>333</v>
      </c>
      <c r="C2655" s="14" t="s">
        <v>65</v>
      </c>
      <c r="D2655" s="14" t="s">
        <v>66</v>
      </c>
      <c r="E2655" s="14" t="s">
        <v>335</v>
      </c>
    </row>
    <row r="2656" spans="1:5" x14ac:dyDescent="0.25">
      <c r="A2656" s="14" t="s">
        <v>332</v>
      </c>
      <c r="B2656" s="14" t="s">
        <v>333</v>
      </c>
      <c r="C2656" s="14" t="s">
        <v>67</v>
      </c>
      <c r="D2656" s="14" t="s">
        <v>68</v>
      </c>
      <c r="E2656" s="14" t="s">
        <v>335</v>
      </c>
    </row>
    <row r="2657" spans="1:5" x14ac:dyDescent="0.25">
      <c r="A2657" s="14" t="s">
        <v>332</v>
      </c>
      <c r="B2657" s="14" t="s">
        <v>333</v>
      </c>
      <c r="C2657" s="14" t="s">
        <v>69</v>
      </c>
      <c r="D2657" s="14" t="s">
        <v>70</v>
      </c>
      <c r="E2657" s="14" t="s">
        <v>335</v>
      </c>
    </row>
    <row r="2658" spans="1:5" x14ac:dyDescent="0.25">
      <c r="A2658" s="14" t="s">
        <v>332</v>
      </c>
      <c r="B2658" s="14" t="s">
        <v>333</v>
      </c>
      <c r="C2658" s="14" t="s">
        <v>71</v>
      </c>
      <c r="D2658" s="14" t="s">
        <v>72</v>
      </c>
      <c r="E2658" s="14">
        <v>0</v>
      </c>
    </row>
    <row r="2659" spans="1:5" x14ac:dyDescent="0.25">
      <c r="A2659" s="14" t="s">
        <v>332</v>
      </c>
      <c r="B2659" s="14" t="s">
        <v>333</v>
      </c>
      <c r="C2659" s="14" t="s">
        <v>73</v>
      </c>
      <c r="D2659" s="14" t="s">
        <v>74</v>
      </c>
      <c r="E2659" s="14">
        <v>0</v>
      </c>
    </row>
    <row r="2660" spans="1:5" x14ac:dyDescent="0.25">
      <c r="A2660" s="14" t="s">
        <v>332</v>
      </c>
      <c r="B2660" s="14" t="s">
        <v>333</v>
      </c>
      <c r="C2660" s="14" t="s">
        <v>75</v>
      </c>
      <c r="D2660" s="14" t="s">
        <v>76</v>
      </c>
      <c r="E2660" s="14">
        <v>0</v>
      </c>
    </row>
    <row r="2661" spans="1:5" x14ac:dyDescent="0.25">
      <c r="A2661" s="14" t="s">
        <v>332</v>
      </c>
      <c r="B2661" s="14" t="s">
        <v>333</v>
      </c>
      <c r="C2661" s="14" t="s">
        <v>77</v>
      </c>
      <c r="D2661" s="14" t="s">
        <v>78</v>
      </c>
      <c r="E2661" s="14">
        <v>0</v>
      </c>
    </row>
    <row r="2662" spans="1:5" x14ac:dyDescent="0.25">
      <c r="A2662" s="14" t="s">
        <v>332</v>
      </c>
      <c r="B2662" s="14" t="s">
        <v>333</v>
      </c>
      <c r="C2662" s="14" t="s">
        <v>349</v>
      </c>
      <c r="D2662" s="14" t="s">
        <v>350</v>
      </c>
      <c r="E2662" s="14">
        <v>0</v>
      </c>
    </row>
    <row r="2663" spans="1:5" x14ac:dyDescent="0.25">
      <c r="A2663" s="14" t="s">
        <v>332</v>
      </c>
      <c r="B2663" s="14" t="s">
        <v>333</v>
      </c>
      <c r="C2663" s="14" t="s">
        <v>351</v>
      </c>
      <c r="D2663" s="14" t="s">
        <v>352</v>
      </c>
      <c r="E2663" s="14">
        <v>0</v>
      </c>
    </row>
    <row r="2664" spans="1:5" x14ac:dyDescent="0.25">
      <c r="A2664" s="14" t="s">
        <v>332</v>
      </c>
      <c r="B2664" s="14" t="s">
        <v>333</v>
      </c>
      <c r="C2664" s="14" t="s">
        <v>353</v>
      </c>
      <c r="D2664" s="14" t="s">
        <v>354</v>
      </c>
      <c r="E2664" s="14">
        <v>0</v>
      </c>
    </row>
    <row r="2665" spans="1:5" x14ac:dyDescent="0.25">
      <c r="A2665" s="14" t="s">
        <v>332</v>
      </c>
      <c r="B2665" s="14" t="s">
        <v>333</v>
      </c>
      <c r="C2665" s="14" t="s">
        <v>355</v>
      </c>
      <c r="D2665" s="14" t="s">
        <v>356</v>
      </c>
      <c r="E2665" s="14" t="s">
        <v>335</v>
      </c>
    </row>
    <row r="2666" spans="1:5" x14ac:dyDescent="0.25">
      <c r="A2666" s="14" t="s">
        <v>332</v>
      </c>
      <c r="B2666" s="14" t="s">
        <v>333</v>
      </c>
      <c r="C2666" s="14" t="s">
        <v>357</v>
      </c>
      <c r="D2666" s="14" t="s">
        <v>358</v>
      </c>
      <c r="E2666" s="14">
        <v>0</v>
      </c>
    </row>
    <row r="2667" spans="1:5" x14ac:dyDescent="0.25">
      <c r="A2667" s="14" t="s">
        <v>332</v>
      </c>
      <c r="B2667" s="14" t="s">
        <v>333</v>
      </c>
      <c r="C2667" s="14" t="s">
        <v>79</v>
      </c>
      <c r="D2667" s="14" t="s">
        <v>80</v>
      </c>
      <c r="E2667" s="14">
        <v>0</v>
      </c>
    </row>
    <row r="2668" spans="1:5" x14ac:dyDescent="0.25">
      <c r="A2668" s="14" t="s">
        <v>332</v>
      </c>
      <c r="B2668" s="14" t="s">
        <v>333</v>
      </c>
      <c r="C2668" s="14" t="s">
        <v>81</v>
      </c>
      <c r="D2668" s="14" t="s">
        <v>82</v>
      </c>
      <c r="E2668" s="14">
        <v>0</v>
      </c>
    </row>
    <row r="2669" spans="1:5" x14ac:dyDescent="0.25">
      <c r="A2669" s="14" t="s">
        <v>332</v>
      </c>
      <c r="B2669" s="14" t="s">
        <v>333</v>
      </c>
      <c r="C2669" s="14" t="s">
        <v>83</v>
      </c>
      <c r="D2669" s="14" t="s">
        <v>84</v>
      </c>
      <c r="E2669" s="14">
        <v>8948</v>
      </c>
    </row>
    <row r="2670" spans="1:5" x14ac:dyDescent="0.25">
      <c r="A2670" s="14" t="s">
        <v>332</v>
      </c>
      <c r="B2670" s="14" t="s">
        <v>333</v>
      </c>
      <c r="C2670" s="14" t="s">
        <v>85</v>
      </c>
      <c r="D2670" s="14" t="s">
        <v>86</v>
      </c>
      <c r="E2670" s="14">
        <v>26185</v>
      </c>
    </row>
    <row r="2671" spans="1:5" x14ac:dyDescent="0.25">
      <c r="A2671" s="14" t="s">
        <v>332</v>
      </c>
      <c r="B2671" s="14" t="s">
        <v>333</v>
      </c>
      <c r="C2671" s="14" t="s">
        <v>87</v>
      </c>
      <c r="D2671" s="14" t="s">
        <v>88</v>
      </c>
      <c r="E2671" s="14">
        <v>2770</v>
      </c>
    </row>
    <row r="2672" spans="1:5" x14ac:dyDescent="0.25">
      <c r="A2672" s="14" t="s">
        <v>332</v>
      </c>
      <c r="B2672" s="14" t="s">
        <v>333</v>
      </c>
      <c r="C2672" s="14" t="s">
        <v>89</v>
      </c>
      <c r="D2672" s="14" t="s">
        <v>90</v>
      </c>
      <c r="E2672" s="14" t="s">
        <v>335</v>
      </c>
    </row>
    <row r="2673" spans="1:5" x14ac:dyDescent="0.25">
      <c r="A2673" s="14" t="s">
        <v>332</v>
      </c>
      <c r="B2673" s="14" t="s">
        <v>333</v>
      </c>
      <c r="C2673" s="14" t="s">
        <v>91</v>
      </c>
      <c r="D2673" s="14" t="s">
        <v>92</v>
      </c>
      <c r="E2673" s="14" t="s">
        <v>335</v>
      </c>
    </row>
    <row r="2674" spans="1:5" x14ac:dyDescent="0.25">
      <c r="A2674" s="14" t="s">
        <v>332</v>
      </c>
      <c r="B2674" s="14" t="s">
        <v>333</v>
      </c>
      <c r="C2674" s="14" t="s">
        <v>93</v>
      </c>
      <c r="D2674" s="14" t="s">
        <v>94</v>
      </c>
      <c r="E2674" s="14">
        <v>1262</v>
      </c>
    </row>
    <row r="2675" spans="1:5" x14ac:dyDescent="0.25">
      <c r="A2675" s="14" t="s">
        <v>332</v>
      </c>
      <c r="B2675" s="14" t="s">
        <v>333</v>
      </c>
      <c r="C2675" s="14" t="s">
        <v>95</v>
      </c>
      <c r="D2675" s="14" t="s">
        <v>96</v>
      </c>
      <c r="E2675" s="14">
        <v>6267</v>
      </c>
    </row>
    <row r="2676" spans="1:5" x14ac:dyDescent="0.25">
      <c r="A2676" s="14" t="s">
        <v>332</v>
      </c>
      <c r="B2676" s="14" t="s">
        <v>333</v>
      </c>
      <c r="C2676" s="14" t="s">
        <v>97</v>
      </c>
      <c r="D2676" s="14" t="s">
        <v>98</v>
      </c>
      <c r="E2676" s="14">
        <v>555</v>
      </c>
    </row>
    <row r="2677" spans="1:5" x14ac:dyDescent="0.25">
      <c r="A2677" s="14" t="s">
        <v>332</v>
      </c>
      <c r="B2677" s="14" t="s">
        <v>333</v>
      </c>
      <c r="C2677" s="14" t="s">
        <v>99</v>
      </c>
      <c r="D2677" s="14" t="s">
        <v>100</v>
      </c>
      <c r="E2677" s="14">
        <v>5932</v>
      </c>
    </row>
    <row r="2678" spans="1:5" x14ac:dyDescent="0.25">
      <c r="A2678" s="14" t="s">
        <v>332</v>
      </c>
      <c r="B2678" s="14" t="s">
        <v>333</v>
      </c>
      <c r="C2678" s="14" t="s">
        <v>101</v>
      </c>
      <c r="D2678" s="14" t="s">
        <v>102</v>
      </c>
      <c r="E2678" s="14" t="s">
        <v>335</v>
      </c>
    </row>
    <row r="2679" spans="1:5" x14ac:dyDescent="0.25">
      <c r="A2679" s="14" t="s">
        <v>332</v>
      </c>
      <c r="B2679" s="14" t="s">
        <v>333</v>
      </c>
      <c r="C2679" s="14" t="s">
        <v>103</v>
      </c>
      <c r="D2679" s="14" t="s">
        <v>104</v>
      </c>
      <c r="E2679" s="14">
        <v>116</v>
      </c>
    </row>
    <row r="2680" spans="1:5" x14ac:dyDescent="0.25">
      <c r="A2680" s="14" t="s">
        <v>332</v>
      </c>
      <c r="B2680" s="14" t="s">
        <v>333</v>
      </c>
      <c r="C2680" s="14" t="s">
        <v>105</v>
      </c>
      <c r="D2680" s="14" t="s">
        <v>106</v>
      </c>
      <c r="E2680" s="14">
        <v>7189</v>
      </c>
    </row>
    <row r="2681" spans="1:5" x14ac:dyDescent="0.25">
      <c r="A2681" s="14" t="s">
        <v>332</v>
      </c>
      <c r="B2681" s="14" t="s">
        <v>333</v>
      </c>
      <c r="C2681" s="14" t="s">
        <v>107</v>
      </c>
      <c r="D2681" s="14" t="s">
        <v>108</v>
      </c>
      <c r="E2681" s="14">
        <v>658</v>
      </c>
    </row>
    <row r="2682" spans="1:5" x14ac:dyDescent="0.25">
      <c r="A2682" s="14" t="s">
        <v>332</v>
      </c>
      <c r="B2682" s="14" t="s">
        <v>333</v>
      </c>
      <c r="C2682" s="14" t="s">
        <v>109</v>
      </c>
      <c r="D2682" s="14" t="s">
        <v>110</v>
      </c>
      <c r="E2682" s="14" t="s">
        <v>335</v>
      </c>
    </row>
    <row r="2683" spans="1:5" x14ac:dyDescent="0.25">
      <c r="A2683" s="14" t="s">
        <v>332</v>
      </c>
      <c r="B2683" s="14" t="s">
        <v>333</v>
      </c>
      <c r="C2683" s="14" t="s">
        <v>111</v>
      </c>
      <c r="D2683" s="14" t="s">
        <v>112</v>
      </c>
      <c r="E2683" s="14">
        <v>7020</v>
      </c>
    </row>
    <row r="2684" spans="1:5" x14ac:dyDescent="0.25">
      <c r="A2684" s="14" t="s">
        <v>332</v>
      </c>
      <c r="B2684" s="14" t="s">
        <v>333</v>
      </c>
      <c r="C2684" s="14" t="s">
        <v>113</v>
      </c>
      <c r="D2684" s="14" t="s">
        <v>114</v>
      </c>
      <c r="E2684" s="14" t="s">
        <v>335</v>
      </c>
    </row>
    <row r="2685" spans="1:5" x14ac:dyDescent="0.25">
      <c r="A2685" s="14" t="s">
        <v>332</v>
      </c>
      <c r="B2685" s="14" t="s">
        <v>333</v>
      </c>
      <c r="C2685" s="14" t="s">
        <v>359</v>
      </c>
      <c r="D2685" s="14" t="s">
        <v>360</v>
      </c>
      <c r="E2685" s="14">
        <v>4627</v>
      </c>
    </row>
    <row r="2686" spans="1:5" x14ac:dyDescent="0.25">
      <c r="A2686" s="14" t="s">
        <v>332</v>
      </c>
      <c r="B2686" s="14" t="s">
        <v>333</v>
      </c>
      <c r="C2686" s="14" t="s">
        <v>115</v>
      </c>
      <c r="D2686" s="14" t="s">
        <v>116</v>
      </c>
      <c r="E2686" s="14">
        <v>0</v>
      </c>
    </row>
    <row r="2687" spans="1:5" x14ac:dyDescent="0.25">
      <c r="A2687" s="14" t="s">
        <v>332</v>
      </c>
      <c r="B2687" s="14" t="s">
        <v>333</v>
      </c>
      <c r="C2687" s="14" t="s">
        <v>117</v>
      </c>
      <c r="D2687" s="14" t="s">
        <v>118</v>
      </c>
      <c r="E2687" s="14" t="s">
        <v>335</v>
      </c>
    </row>
    <row r="2688" spans="1:5" x14ac:dyDescent="0.25">
      <c r="A2688" s="14" t="s">
        <v>332</v>
      </c>
      <c r="B2688" s="14" t="s">
        <v>333</v>
      </c>
      <c r="C2688" s="14" t="s">
        <v>119</v>
      </c>
      <c r="D2688" s="14" t="s">
        <v>120</v>
      </c>
      <c r="E2688" s="14" t="s">
        <v>335</v>
      </c>
    </row>
    <row r="2689" spans="1:5" x14ac:dyDescent="0.25">
      <c r="A2689" s="14" t="s">
        <v>332</v>
      </c>
      <c r="B2689" s="14" t="s">
        <v>333</v>
      </c>
      <c r="C2689" s="14" t="s">
        <v>361</v>
      </c>
      <c r="D2689" s="14" t="s">
        <v>362</v>
      </c>
      <c r="E2689" s="14" t="s">
        <v>335</v>
      </c>
    </row>
    <row r="2690" spans="1:5" x14ac:dyDescent="0.25">
      <c r="A2690" s="14" t="s">
        <v>332</v>
      </c>
      <c r="B2690" s="14" t="s">
        <v>333</v>
      </c>
      <c r="C2690" s="14" t="s">
        <v>121</v>
      </c>
      <c r="D2690" s="14" t="s">
        <v>122</v>
      </c>
      <c r="E2690" s="14">
        <v>0</v>
      </c>
    </row>
    <row r="2691" spans="1:5" x14ac:dyDescent="0.25">
      <c r="A2691" s="14" t="s">
        <v>332</v>
      </c>
      <c r="B2691" s="14" t="s">
        <v>333</v>
      </c>
      <c r="C2691" s="14" t="s">
        <v>123</v>
      </c>
      <c r="D2691" s="14" t="s">
        <v>124</v>
      </c>
      <c r="E2691" s="14">
        <v>377</v>
      </c>
    </row>
    <row r="2692" spans="1:5" x14ac:dyDescent="0.25">
      <c r="A2692" s="14" t="s">
        <v>332</v>
      </c>
      <c r="B2692" s="14" t="s">
        <v>333</v>
      </c>
      <c r="C2692" s="14" t="s">
        <v>125</v>
      </c>
      <c r="D2692" s="14" t="s">
        <v>126</v>
      </c>
      <c r="E2692" s="14" t="s">
        <v>335</v>
      </c>
    </row>
    <row r="2693" spans="1:5" x14ac:dyDescent="0.25">
      <c r="A2693" s="14" t="s">
        <v>332</v>
      </c>
      <c r="B2693" s="14" t="s">
        <v>333</v>
      </c>
      <c r="C2693" s="14" t="s">
        <v>127</v>
      </c>
      <c r="D2693" s="14" t="s">
        <v>128</v>
      </c>
      <c r="E2693" s="14">
        <v>0</v>
      </c>
    </row>
    <row r="2694" spans="1:5" x14ac:dyDescent="0.25">
      <c r="A2694" s="14" t="s">
        <v>332</v>
      </c>
      <c r="B2694" s="14" t="s">
        <v>333</v>
      </c>
      <c r="C2694" s="14" t="s">
        <v>129</v>
      </c>
      <c r="D2694" s="14" t="s">
        <v>130</v>
      </c>
      <c r="E2694" s="14">
        <v>1228</v>
      </c>
    </row>
    <row r="2695" spans="1:5" x14ac:dyDescent="0.25">
      <c r="A2695" s="14" t="s">
        <v>332</v>
      </c>
      <c r="B2695" s="14" t="s">
        <v>333</v>
      </c>
      <c r="C2695" s="14" t="s">
        <v>363</v>
      </c>
      <c r="D2695" s="14" t="s">
        <v>364</v>
      </c>
      <c r="E2695" s="14" t="s">
        <v>335</v>
      </c>
    </row>
    <row r="2696" spans="1:5" x14ac:dyDescent="0.25">
      <c r="A2696" s="14" t="s">
        <v>332</v>
      </c>
      <c r="B2696" s="14" t="s">
        <v>333</v>
      </c>
      <c r="C2696" s="14" t="s">
        <v>365</v>
      </c>
      <c r="D2696" s="14" t="s">
        <v>366</v>
      </c>
      <c r="E2696" s="14" t="s">
        <v>335</v>
      </c>
    </row>
    <row r="2697" spans="1:5" x14ac:dyDescent="0.25">
      <c r="A2697" s="14" t="s">
        <v>332</v>
      </c>
      <c r="B2697" s="14" t="s">
        <v>333</v>
      </c>
      <c r="C2697" s="14" t="s">
        <v>131</v>
      </c>
      <c r="D2697" s="14" t="s">
        <v>132</v>
      </c>
      <c r="E2697" s="14">
        <v>0</v>
      </c>
    </row>
    <row r="2698" spans="1:5" x14ac:dyDescent="0.25">
      <c r="A2698" s="14" t="s">
        <v>332</v>
      </c>
      <c r="B2698" s="14" t="s">
        <v>333</v>
      </c>
      <c r="C2698" s="14" t="s">
        <v>367</v>
      </c>
      <c r="D2698" s="14" t="s">
        <v>368</v>
      </c>
      <c r="E2698" s="14" t="s">
        <v>369</v>
      </c>
    </row>
    <row r="2699" spans="1:5" x14ac:dyDescent="0.25">
      <c r="A2699" s="14" t="s">
        <v>332</v>
      </c>
      <c r="B2699" s="14" t="s">
        <v>333</v>
      </c>
      <c r="C2699" s="14" t="s">
        <v>133</v>
      </c>
      <c r="D2699" s="14" t="s">
        <v>134</v>
      </c>
      <c r="E2699" s="14" t="s">
        <v>335</v>
      </c>
    </row>
    <row r="2700" spans="1:5" x14ac:dyDescent="0.25">
      <c r="A2700" s="14" t="s">
        <v>332</v>
      </c>
      <c r="B2700" s="14" t="s">
        <v>333</v>
      </c>
      <c r="C2700" s="14" t="s">
        <v>135</v>
      </c>
      <c r="D2700" s="14" t="s">
        <v>136</v>
      </c>
      <c r="E2700" s="14">
        <v>0</v>
      </c>
    </row>
    <row r="2701" spans="1:5" x14ac:dyDescent="0.25">
      <c r="A2701" s="14" t="s">
        <v>332</v>
      </c>
      <c r="B2701" s="14" t="s">
        <v>333</v>
      </c>
      <c r="C2701" s="14" t="s">
        <v>370</v>
      </c>
      <c r="D2701" s="14" t="s">
        <v>371</v>
      </c>
      <c r="E2701" s="14">
        <v>0</v>
      </c>
    </row>
    <row r="2702" spans="1:5" x14ac:dyDescent="0.25">
      <c r="A2702" s="14" t="s">
        <v>332</v>
      </c>
      <c r="B2702" s="14" t="s">
        <v>333</v>
      </c>
      <c r="C2702" s="14" t="s">
        <v>137</v>
      </c>
      <c r="D2702" s="14" t="s">
        <v>138</v>
      </c>
      <c r="E2702" s="14">
        <v>4577</v>
      </c>
    </row>
    <row r="2703" spans="1:5" x14ac:dyDescent="0.25">
      <c r="A2703" s="14" t="s">
        <v>332</v>
      </c>
      <c r="B2703" s="14" t="s">
        <v>333</v>
      </c>
      <c r="C2703" s="14" t="s">
        <v>139</v>
      </c>
      <c r="D2703" s="14" t="s">
        <v>140</v>
      </c>
      <c r="E2703" s="14">
        <v>0</v>
      </c>
    </row>
    <row r="2704" spans="1:5" x14ac:dyDescent="0.25">
      <c r="A2704" s="14" t="s">
        <v>332</v>
      </c>
      <c r="B2704" s="14" t="s">
        <v>333</v>
      </c>
      <c r="C2704" s="14" t="s">
        <v>141</v>
      </c>
      <c r="D2704" s="14" t="s">
        <v>142</v>
      </c>
      <c r="E2704" s="14">
        <v>3787</v>
      </c>
    </row>
    <row r="2705" spans="1:5" x14ac:dyDescent="0.25">
      <c r="A2705" s="14" t="s">
        <v>332</v>
      </c>
      <c r="B2705" s="14" t="s">
        <v>333</v>
      </c>
      <c r="C2705" s="14" t="s">
        <v>143</v>
      </c>
      <c r="D2705" s="14" t="s">
        <v>144</v>
      </c>
      <c r="E2705" s="14">
        <v>0</v>
      </c>
    </row>
    <row r="2706" spans="1:5" x14ac:dyDescent="0.25">
      <c r="A2706" s="14" t="s">
        <v>332</v>
      </c>
      <c r="B2706" s="14" t="s">
        <v>333</v>
      </c>
      <c r="C2706" s="14" t="s">
        <v>145</v>
      </c>
      <c r="D2706" s="14" t="s">
        <v>146</v>
      </c>
      <c r="E2706" s="14">
        <v>790</v>
      </c>
    </row>
    <row r="2707" spans="1:5" x14ac:dyDescent="0.25">
      <c r="A2707" s="14" t="s">
        <v>332</v>
      </c>
      <c r="B2707" s="14" t="s">
        <v>333</v>
      </c>
      <c r="C2707" s="14" t="s">
        <v>147</v>
      </c>
      <c r="D2707" s="14" t="s">
        <v>148</v>
      </c>
      <c r="E2707" s="14">
        <v>0</v>
      </c>
    </row>
    <row r="2708" spans="1:5" x14ac:dyDescent="0.25">
      <c r="A2708" s="14" t="s">
        <v>332</v>
      </c>
      <c r="B2708" s="14" t="s">
        <v>333</v>
      </c>
      <c r="C2708" s="14" t="s">
        <v>149</v>
      </c>
      <c r="D2708" s="14" t="s">
        <v>150</v>
      </c>
      <c r="E2708" s="14">
        <v>1997</v>
      </c>
    </row>
    <row r="2709" spans="1:5" x14ac:dyDescent="0.25">
      <c r="A2709" s="14" t="s">
        <v>332</v>
      </c>
      <c r="B2709" s="14" t="s">
        <v>333</v>
      </c>
      <c r="C2709" s="14" t="s">
        <v>151</v>
      </c>
      <c r="D2709" s="14" t="s">
        <v>152</v>
      </c>
      <c r="E2709" s="14" t="s">
        <v>335</v>
      </c>
    </row>
    <row r="2710" spans="1:5" x14ac:dyDescent="0.25">
      <c r="A2710" s="14" t="s">
        <v>332</v>
      </c>
      <c r="B2710" s="14" t="s">
        <v>333</v>
      </c>
      <c r="C2710" s="14" t="s">
        <v>153</v>
      </c>
      <c r="D2710" s="14" t="s">
        <v>154</v>
      </c>
      <c r="E2710" s="14" t="s">
        <v>335</v>
      </c>
    </row>
    <row r="2711" spans="1:5" x14ac:dyDescent="0.25">
      <c r="A2711" s="14" t="s">
        <v>332</v>
      </c>
      <c r="B2711" s="14" t="s">
        <v>333</v>
      </c>
      <c r="C2711" s="14" t="s">
        <v>155</v>
      </c>
      <c r="D2711" s="14" t="s">
        <v>156</v>
      </c>
      <c r="E2711" s="14">
        <v>0</v>
      </c>
    </row>
    <row r="2712" spans="1:5" x14ac:dyDescent="0.25">
      <c r="A2712" s="14" t="s">
        <v>332</v>
      </c>
      <c r="B2712" s="14" t="s">
        <v>333</v>
      </c>
      <c r="C2712" s="14" t="s">
        <v>157</v>
      </c>
      <c r="D2712" s="14" t="s">
        <v>158</v>
      </c>
      <c r="E2712" s="14" t="s">
        <v>335</v>
      </c>
    </row>
    <row r="2713" spans="1:5" x14ac:dyDescent="0.25">
      <c r="A2713" s="14" t="s">
        <v>332</v>
      </c>
      <c r="B2713" s="14" t="s">
        <v>333</v>
      </c>
      <c r="C2713" s="14" t="s">
        <v>159</v>
      </c>
      <c r="D2713" s="14" t="s">
        <v>160</v>
      </c>
      <c r="E2713" s="14" t="s">
        <v>335</v>
      </c>
    </row>
    <row r="2714" spans="1:5" x14ac:dyDescent="0.25">
      <c r="A2714" s="14" t="s">
        <v>332</v>
      </c>
      <c r="B2714" s="14" t="s">
        <v>333</v>
      </c>
      <c r="C2714" s="14" t="s">
        <v>161</v>
      </c>
      <c r="D2714" s="14" t="s">
        <v>162</v>
      </c>
      <c r="E2714" s="14">
        <v>24005</v>
      </c>
    </row>
    <row r="2715" spans="1:5" x14ac:dyDescent="0.25">
      <c r="A2715" s="14" t="s">
        <v>332</v>
      </c>
      <c r="B2715" s="14" t="s">
        <v>333</v>
      </c>
      <c r="C2715" s="14" t="s">
        <v>163</v>
      </c>
      <c r="D2715" s="14" t="s">
        <v>164</v>
      </c>
      <c r="E2715" s="14" t="s">
        <v>335</v>
      </c>
    </row>
    <row r="2716" spans="1:5" x14ac:dyDescent="0.25">
      <c r="A2716" s="14" t="s">
        <v>332</v>
      </c>
      <c r="B2716" s="14" t="s">
        <v>333</v>
      </c>
      <c r="C2716" s="14" t="s">
        <v>165</v>
      </c>
      <c r="D2716" s="14" t="s">
        <v>166</v>
      </c>
      <c r="E2716" s="14" t="s">
        <v>335</v>
      </c>
    </row>
    <row r="2717" spans="1:5" x14ac:dyDescent="0.25">
      <c r="A2717" s="14" t="s">
        <v>332</v>
      </c>
      <c r="B2717" s="14" t="s">
        <v>333</v>
      </c>
      <c r="C2717" s="14" t="s">
        <v>167</v>
      </c>
      <c r="D2717" s="14" t="s">
        <v>168</v>
      </c>
      <c r="E2717" s="14" t="s">
        <v>335</v>
      </c>
    </row>
    <row r="2718" spans="1:5" x14ac:dyDescent="0.25">
      <c r="A2718" s="14" t="s">
        <v>332</v>
      </c>
      <c r="B2718" s="14" t="s">
        <v>333</v>
      </c>
      <c r="C2718" s="14" t="s">
        <v>169</v>
      </c>
      <c r="D2718" s="14" t="s">
        <v>170</v>
      </c>
      <c r="E2718" s="14" t="s">
        <v>335</v>
      </c>
    </row>
    <row r="2719" spans="1:5" x14ac:dyDescent="0.25">
      <c r="A2719" s="14" t="s">
        <v>332</v>
      </c>
      <c r="B2719" s="14" t="s">
        <v>333</v>
      </c>
      <c r="C2719" s="14" t="s">
        <v>171</v>
      </c>
      <c r="D2719" s="14" t="s">
        <v>172</v>
      </c>
      <c r="E2719" s="14">
        <v>13609</v>
      </c>
    </row>
    <row r="2720" spans="1:5" x14ac:dyDescent="0.25">
      <c r="A2720" s="14" t="s">
        <v>332</v>
      </c>
      <c r="B2720" s="14" t="s">
        <v>333</v>
      </c>
      <c r="C2720" s="14" t="s">
        <v>372</v>
      </c>
      <c r="D2720" s="14" t="s">
        <v>373</v>
      </c>
      <c r="E2720" s="14" t="s">
        <v>335</v>
      </c>
    </row>
    <row r="2721" spans="1:5" x14ac:dyDescent="0.25">
      <c r="A2721" s="14" t="s">
        <v>332</v>
      </c>
      <c r="B2721" s="14" t="s">
        <v>333</v>
      </c>
      <c r="C2721" s="14" t="s">
        <v>374</v>
      </c>
      <c r="D2721" s="14" t="s">
        <v>375</v>
      </c>
      <c r="E2721" s="14">
        <v>3668</v>
      </c>
    </row>
    <row r="2722" spans="1:5" x14ac:dyDescent="0.25">
      <c r="A2722" s="14" t="s">
        <v>332</v>
      </c>
      <c r="B2722" s="14" t="s">
        <v>333</v>
      </c>
      <c r="C2722" s="14" t="s">
        <v>173</v>
      </c>
      <c r="D2722" s="14" t="s">
        <v>174</v>
      </c>
      <c r="E2722" s="14">
        <v>17274</v>
      </c>
    </row>
    <row r="2723" spans="1:5" x14ac:dyDescent="0.25">
      <c r="A2723" s="14" t="s">
        <v>332</v>
      </c>
      <c r="B2723" s="14" t="s">
        <v>333</v>
      </c>
      <c r="C2723" s="14" t="s">
        <v>175</v>
      </c>
      <c r="D2723" s="14" t="s">
        <v>176</v>
      </c>
      <c r="E2723" s="14">
        <v>257</v>
      </c>
    </row>
    <row r="2724" spans="1:5" x14ac:dyDescent="0.25">
      <c r="A2724" s="14" t="s">
        <v>332</v>
      </c>
      <c r="B2724" s="14" t="s">
        <v>333</v>
      </c>
      <c r="C2724" s="14" t="s">
        <v>376</v>
      </c>
      <c r="D2724" s="14" t="s">
        <v>377</v>
      </c>
      <c r="E2724" s="14" t="s">
        <v>335</v>
      </c>
    </row>
    <row r="2725" spans="1:5" x14ac:dyDescent="0.25">
      <c r="A2725" s="14" t="s">
        <v>332</v>
      </c>
      <c r="B2725" s="14" t="s">
        <v>333</v>
      </c>
      <c r="C2725" s="14" t="s">
        <v>378</v>
      </c>
      <c r="D2725" s="14" t="s">
        <v>379</v>
      </c>
      <c r="E2725" s="14" t="s">
        <v>335</v>
      </c>
    </row>
    <row r="2726" spans="1:5" x14ac:dyDescent="0.25">
      <c r="A2726" s="14" t="s">
        <v>332</v>
      </c>
      <c r="B2726" s="14" t="s">
        <v>333</v>
      </c>
      <c r="C2726" s="14" t="s">
        <v>177</v>
      </c>
      <c r="D2726" s="14" t="s">
        <v>178</v>
      </c>
      <c r="E2726" s="14" t="s">
        <v>335</v>
      </c>
    </row>
    <row r="2727" spans="1:5" x14ac:dyDescent="0.25">
      <c r="A2727" s="14" t="s">
        <v>332</v>
      </c>
      <c r="B2727" s="14" t="s">
        <v>333</v>
      </c>
      <c r="C2727" s="14" t="s">
        <v>179</v>
      </c>
      <c r="D2727" s="14" t="s">
        <v>180</v>
      </c>
      <c r="E2727" s="14">
        <v>12333</v>
      </c>
    </row>
    <row r="2728" spans="1:5" x14ac:dyDescent="0.25">
      <c r="A2728" s="14" t="s">
        <v>332</v>
      </c>
      <c r="B2728" s="14" t="s">
        <v>333</v>
      </c>
      <c r="C2728" s="14" t="s">
        <v>181</v>
      </c>
      <c r="D2728" s="14" t="s">
        <v>182</v>
      </c>
      <c r="E2728" s="14">
        <v>3376</v>
      </c>
    </row>
    <row r="2729" spans="1:5" x14ac:dyDescent="0.25">
      <c r="A2729" s="14" t="s">
        <v>332</v>
      </c>
      <c r="B2729" s="14" t="s">
        <v>333</v>
      </c>
      <c r="C2729" s="14" t="s">
        <v>183</v>
      </c>
      <c r="D2729" s="14" t="s">
        <v>184</v>
      </c>
      <c r="E2729" s="14">
        <v>8957</v>
      </c>
    </row>
    <row r="2730" spans="1:5" x14ac:dyDescent="0.25">
      <c r="A2730" s="14" t="s">
        <v>332</v>
      </c>
      <c r="B2730" s="14" t="s">
        <v>333</v>
      </c>
      <c r="C2730" s="14" t="s">
        <v>185</v>
      </c>
      <c r="D2730" s="14" t="s">
        <v>186</v>
      </c>
      <c r="E2730" s="14">
        <v>7301</v>
      </c>
    </row>
    <row r="2731" spans="1:5" x14ac:dyDescent="0.25">
      <c r="A2731" s="14" t="s">
        <v>332</v>
      </c>
      <c r="B2731" s="14" t="s">
        <v>333</v>
      </c>
      <c r="C2731" s="14" t="s">
        <v>187</v>
      </c>
      <c r="D2731" s="14" t="s">
        <v>188</v>
      </c>
      <c r="E2731" s="14">
        <v>2070</v>
      </c>
    </row>
    <row r="2732" spans="1:5" x14ac:dyDescent="0.25">
      <c r="A2732" s="14" t="s">
        <v>332</v>
      </c>
      <c r="B2732" s="14" t="s">
        <v>333</v>
      </c>
      <c r="C2732" s="14" t="s">
        <v>189</v>
      </c>
      <c r="D2732" s="14" t="s">
        <v>190</v>
      </c>
      <c r="E2732" s="14">
        <v>583</v>
      </c>
    </row>
    <row r="2733" spans="1:5" x14ac:dyDescent="0.25">
      <c r="A2733" s="14" t="s">
        <v>332</v>
      </c>
      <c r="B2733" s="14" t="s">
        <v>333</v>
      </c>
      <c r="C2733" s="14" t="s">
        <v>191</v>
      </c>
      <c r="D2733" s="14" t="s">
        <v>192</v>
      </c>
      <c r="E2733" s="14" t="s">
        <v>335</v>
      </c>
    </row>
    <row r="2734" spans="1:5" x14ac:dyDescent="0.25">
      <c r="A2734" s="14" t="s">
        <v>332</v>
      </c>
      <c r="B2734" s="14" t="s">
        <v>333</v>
      </c>
      <c r="C2734" s="14" t="s">
        <v>193</v>
      </c>
      <c r="D2734" s="14" t="s">
        <v>194</v>
      </c>
      <c r="E2734" s="14" t="s">
        <v>335</v>
      </c>
    </row>
    <row r="2735" spans="1:5" x14ac:dyDescent="0.25">
      <c r="A2735" s="14" t="s">
        <v>332</v>
      </c>
      <c r="B2735" s="14" t="s">
        <v>333</v>
      </c>
      <c r="C2735" s="14" t="s">
        <v>195</v>
      </c>
      <c r="D2735" s="14" t="s">
        <v>196</v>
      </c>
      <c r="E2735" s="14">
        <v>169818</v>
      </c>
    </row>
    <row r="2736" spans="1:5" x14ac:dyDescent="0.25">
      <c r="A2736" s="14" t="s">
        <v>332</v>
      </c>
      <c r="B2736" s="14" t="s">
        <v>333</v>
      </c>
      <c r="C2736" s="14" t="s">
        <v>197</v>
      </c>
      <c r="D2736" s="14" t="s">
        <v>198</v>
      </c>
      <c r="E2736" s="14">
        <v>27444</v>
      </c>
    </row>
    <row r="2737" spans="1:5" x14ac:dyDescent="0.25">
      <c r="A2737" s="14" t="s">
        <v>332</v>
      </c>
      <c r="B2737" s="14" t="s">
        <v>333</v>
      </c>
      <c r="C2737" s="14" t="s">
        <v>199</v>
      </c>
      <c r="D2737" s="14" t="s">
        <v>200</v>
      </c>
      <c r="E2737" s="14">
        <v>2258</v>
      </c>
    </row>
    <row r="2738" spans="1:5" x14ac:dyDescent="0.25">
      <c r="A2738" s="14" t="s">
        <v>332</v>
      </c>
      <c r="B2738" s="14" t="s">
        <v>333</v>
      </c>
      <c r="C2738" s="14" t="s">
        <v>201</v>
      </c>
      <c r="D2738" s="14" t="s">
        <v>202</v>
      </c>
      <c r="E2738" s="14">
        <v>140116</v>
      </c>
    </row>
    <row r="2739" spans="1:5" x14ac:dyDescent="0.25">
      <c r="A2739" s="14" t="s">
        <v>332</v>
      </c>
      <c r="B2739" s="14" t="s">
        <v>333</v>
      </c>
      <c r="C2739" s="14" t="s">
        <v>203</v>
      </c>
      <c r="D2739" s="14" t="s">
        <v>204</v>
      </c>
      <c r="E2739" s="14">
        <v>33043</v>
      </c>
    </row>
    <row r="2740" spans="1:5" x14ac:dyDescent="0.25">
      <c r="A2740" s="14" t="s">
        <v>332</v>
      </c>
      <c r="B2740" s="14" t="s">
        <v>333</v>
      </c>
      <c r="C2740" s="14" t="s">
        <v>205</v>
      </c>
      <c r="D2740" s="14" t="s">
        <v>206</v>
      </c>
      <c r="E2740" s="14">
        <v>107073</v>
      </c>
    </row>
    <row r="2741" spans="1:5" ht="15.75" x14ac:dyDescent="0.3">
      <c r="A2741" s="99" t="s">
        <v>207</v>
      </c>
      <c r="B2741" s="96"/>
      <c r="C2741" s="96"/>
      <c r="D2741" s="96"/>
      <c r="E2741" s="96"/>
    </row>
    <row r="2742" spans="1:5" x14ac:dyDescent="0.25">
      <c r="A2742" s="95" t="s">
        <v>208</v>
      </c>
      <c r="B2742" s="96"/>
      <c r="C2742" s="96"/>
      <c r="D2742" s="96"/>
      <c r="E2742" s="96"/>
    </row>
    <row r="2743" spans="1:5" x14ac:dyDescent="0.25">
      <c r="A2743" s="95" t="s">
        <v>209</v>
      </c>
      <c r="B2743" s="96"/>
      <c r="C2743" s="96"/>
      <c r="D2743" s="96"/>
      <c r="E2743" s="96"/>
    </row>
    <row r="2744" spans="1:5" x14ac:dyDescent="0.25">
      <c r="A2744" s="95" t="s">
        <v>210</v>
      </c>
      <c r="B2744" s="96"/>
      <c r="C2744" s="96"/>
      <c r="D2744" s="96"/>
      <c r="E2744" s="96"/>
    </row>
    <row r="2745" spans="1:5" x14ac:dyDescent="0.25">
      <c r="A2745" s="95" t="s">
        <v>211</v>
      </c>
      <c r="B2745" s="96"/>
      <c r="C2745" s="96"/>
      <c r="D2745" s="96"/>
      <c r="E2745" s="96"/>
    </row>
    <row r="2746" spans="1:5" x14ac:dyDescent="0.25">
      <c r="A2746" s="95" t="s">
        <v>212</v>
      </c>
      <c r="B2746" s="96"/>
      <c r="C2746" s="96"/>
      <c r="D2746" s="96"/>
      <c r="E2746" s="96"/>
    </row>
    <row r="2747" spans="1:5" x14ac:dyDescent="0.25">
      <c r="A2747" s="95" t="s">
        <v>213</v>
      </c>
      <c r="B2747" s="96"/>
      <c r="C2747" s="96"/>
      <c r="D2747" s="96"/>
      <c r="E2747" s="96"/>
    </row>
    <row r="2748" spans="1:5" x14ac:dyDescent="0.25">
      <c r="A2748" s="95" t="s">
        <v>214</v>
      </c>
      <c r="B2748" s="96"/>
      <c r="C2748" s="96"/>
      <c r="D2748" s="96"/>
      <c r="E2748" s="96"/>
    </row>
    <row r="2749" spans="1:5" x14ac:dyDescent="0.25">
      <c r="A2749" s="95" t="s">
        <v>215</v>
      </c>
      <c r="B2749" s="96"/>
      <c r="C2749" s="96"/>
      <c r="D2749" s="96"/>
      <c r="E2749" s="96"/>
    </row>
    <row r="2750" spans="1:5" x14ac:dyDescent="0.25">
      <c r="A2750" s="14"/>
      <c r="B2750" s="14"/>
      <c r="C2750" s="14"/>
      <c r="D2750" s="14"/>
      <c r="E2750" s="14"/>
    </row>
    <row r="2751" spans="1:5" x14ac:dyDescent="0.25">
      <c r="A2751" s="14"/>
      <c r="B2751" s="14"/>
      <c r="C2751" s="14"/>
      <c r="D2751" s="14"/>
      <c r="E2751" s="14"/>
    </row>
    <row r="2752" spans="1:5" ht="18" x14ac:dyDescent="0.25">
      <c r="A2752" s="97" t="s">
        <v>0</v>
      </c>
      <c r="B2752" s="96"/>
      <c r="C2752" s="96"/>
      <c r="D2752" s="96"/>
      <c r="E2752" s="96"/>
    </row>
    <row r="2753" spans="1:5" ht="16.5" x14ac:dyDescent="0.25">
      <c r="A2753" s="98" t="s">
        <v>1</v>
      </c>
      <c r="B2753" s="96"/>
      <c r="C2753" s="96"/>
      <c r="D2753" s="96"/>
      <c r="E2753" s="96"/>
    </row>
    <row r="2754" spans="1:5" x14ac:dyDescent="0.25">
      <c r="A2754" s="96" t="s">
        <v>2</v>
      </c>
      <c r="B2754" s="96"/>
      <c r="C2754" s="96"/>
      <c r="D2754" s="96"/>
      <c r="E2754" s="96"/>
    </row>
    <row r="2755" spans="1:5" x14ac:dyDescent="0.25">
      <c r="A2755" s="96" t="s">
        <v>3</v>
      </c>
      <c r="B2755" s="96"/>
      <c r="C2755" s="96"/>
      <c r="D2755" s="96"/>
      <c r="E2755" s="96"/>
    </row>
    <row r="2756" spans="1:5" x14ac:dyDescent="0.25">
      <c r="A2756" s="14"/>
      <c r="B2756" s="14"/>
      <c r="C2756" s="14"/>
      <c r="D2756" s="14"/>
      <c r="E2756" s="14"/>
    </row>
    <row r="2757" spans="1:5" x14ac:dyDescent="0.25">
      <c r="A2757" s="2" t="s">
        <v>4</v>
      </c>
      <c r="B2757" s="2" t="s">
        <v>5</v>
      </c>
      <c r="C2757" s="2" t="s">
        <v>6</v>
      </c>
      <c r="D2757" s="2" t="s">
        <v>7</v>
      </c>
      <c r="E2757" s="2" t="s">
        <v>203</v>
      </c>
    </row>
    <row r="2758" spans="1:5" x14ac:dyDescent="0.25">
      <c r="A2758" s="14" t="s">
        <v>332</v>
      </c>
      <c r="B2758" s="14" t="s">
        <v>333</v>
      </c>
      <c r="C2758" s="14" t="s">
        <v>1</v>
      </c>
      <c r="D2758" s="14" t="s">
        <v>11</v>
      </c>
      <c r="E2758" s="14" t="s">
        <v>1</v>
      </c>
    </row>
    <row r="2759" spans="1:5" x14ac:dyDescent="0.25">
      <c r="A2759" s="14" t="s">
        <v>332</v>
      </c>
      <c r="B2759" s="14" t="s">
        <v>333</v>
      </c>
      <c r="C2759" s="14" t="s">
        <v>12</v>
      </c>
      <c r="D2759" s="14" t="s">
        <v>13</v>
      </c>
      <c r="E2759" s="14">
        <v>372166</v>
      </c>
    </row>
    <row r="2760" spans="1:5" x14ac:dyDescent="0.25">
      <c r="A2760" s="14" t="s">
        <v>332</v>
      </c>
      <c r="B2760" s="14" t="s">
        <v>333</v>
      </c>
      <c r="C2760" s="14" t="s">
        <v>14</v>
      </c>
      <c r="D2760" s="14" t="s">
        <v>15</v>
      </c>
      <c r="E2760" s="14">
        <v>286160</v>
      </c>
    </row>
    <row r="2761" spans="1:5" x14ac:dyDescent="0.25">
      <c r="A2761" s="14" t="s">
        <v>332</v>
      </c>
      <c r="B2761" s="14" t="s">
        <v>333</v>
      </c>
      <c r="C2761" s="14" t="s">
        <v>16</v>
      </c>
      <c r="D2761" s="14" t="s">
        <v>17</v>
      </c>
      <c r="E2761" s="14">
        <v>86006</v>
      </c>
    </row>
    <row r="2762" spans="1:5" x14ac:dyDescent="0.25">
      <c r="A2762" s="14" t="s">
        <v>332</v>
      </c>
      <c r="B2762" s="14" t="s">
        <v>333</v>
      </c>
      <c r="C2762" s="14" t="s">
        <v>18</v>
      </c>
      <c r="D2762" s="14" t="s">
        <v>19</v>
      </c>
      <c r="E2762" s="14">
        <v>63325</v>
      </c>
    </row>
    <row r="2763" spans="1:5" x14ac:dyDescent="0.25">
      <c r="A2763" s="14" t="s">
        <v>332</v>
      </c>
      <c r="B2763" s="14" t="s">
        <v>333</v>
      </c>
      <c r="C2763" s="14" t="s">
        <v>20</v>
      </c>
      <c r="D2763" s="14" t="s">
        <v>21</v>
      </c>
      <c r="E2763" s="14">
        <v>22681</v>
      </c>
    </row>
    <row r="2764" spans="1:5" x14ac:dyDescent="0.25">
      <c r="A2764" s="14" t="s">
        <v>332</v>
      </c>
      <c r="B2764" s="14" t="s">
        <v>333</v>
      </c>
      <c r="C2764" s="14" t="s">
        <v>22</v>
      </c>
      <c r="D2764" s="14" t="s">
        <v>23</v>
      </c>
      <c r="E2764" s="14">
        <v>45281</v>
      </c>
    </row>
    <row r="2765" spans="1:5" x14ac:dyDescent="0.25">
      <c r="A2765" s="14" t="s">
        <v>332</v>
      </c>
      <c r="B2765" s="14" t="s">
        <v>333</v>
      </c>
      <c r="C2765" s="14" t="s">
        <v>1</v>
      </c>
      <c r="D2765" s="14" t="s">
        <v>24</v>
      </c>
      <c r="E2765" s="14" t="s">
        <v>1</v>
      </c>
    </row>
    <row r="2766" spans="1:5" x14ac:dyDescent="0.25">
      <c r="A2766" s="14" t="s">
        <v>332</v>
      </c>
      <c r="B2766" s="14" t="s">
        <v>333</v>
      </c>
      <c r="C2766" s="14" t="s">
        <v>25</v>
      </c>
      <c r="D2766" s="14" t="s">
        <v>26</v>
      </c>
      <c r="E2766" s="14">
        <v>504</v>
      </c>
    </row>
    <row r="2767" spans="1:5" x14ac:dyDescent="0.25">
      <c r="A2767" s="14" t="s">
        <v>332</v>
      </c>
      <c r="B2767" s="14" t="s">
        <v>333</v>
      </c>
      <c r="C2767" s="14" t="s">
        <v>27</v>
      </c>
      <c r="D2767" s="14" t="s">
        <v>28</v>
      </c>
      <c r="E2767" s="14">
        <v>371662</v>
      </c>
    </row>
    <row r="2768" spans="1:5" x14ac:dyDescent="0.25">
      <c r="A2768" s="14" t="s">
        <v>332</v>
      </c>
      <c r="B2768" s="14" t="s">
        <v>333</v>
      </c>
      <c r="C2768" s="14" t="s">
        <v>29</v>
      </c>
      <c r="D2768" s="14" t="s">
        <v>30</v>
      </c>
      <c r="E2768" s="14">
        <v>207257</v>
      </c>
    </row>
    <row r="2769" spans="1:5" x14ac:dyDescent="0.25">
      <c r="A2769" s="14" t="s">
        <v>332</v>
      </c>
      <c r="B2769" s="14" t="s">
        <v>333</v>
      </c>
      <c r="C2769" s="14" t="s">
        <v>31</v>
      </c>
      <c r="D2769" s="14" t="s">
        <v>334</v>
      </c>
      <c r="E2769" s="14" t="s">
        <v>335</v>
      </c>
    </row>
    <row r="2770" spans="1:5" x14ac:dyDescent="0.25">
      <c r="A2770" s="14" t="s">
        <v>332</v>
      </c>
      <c r="B2770" s="14" t="s">
        <v>333</v>
      </c>
      <c r="C2770" s="14" t="s">
        <v>32</v>
      </c>
      <c r="D2770" s="14" t="s">
        <v>33</v>
      </c>
      <c r="E2770" s="14">
        <v>0</v>
      </c>
    </row>
    <row r="2771" spans="1:5" x14ac:dyDescent="0.25">
      <c r="A2771" s="14" t="s">
        <v>332</v>
      </c>
      <c r="B2771" s="14" t="s">
        <v>333</v>
      </c>
      <c r="C2771" s="14" t="s">
        <v>34</v>
      </c>
      <c r="D2771" s="14" t="s">
        <v>35</v>
      </c>
      <c r="E2771" s="14">
        <v>0</v>
      </c>
    </row>
    <row r="2772" spans="1:5" x14ac:dyDescent="0.25">
      <c r="A2772" s="14" t="s">
        <v>332</v>
      </c>
      <c r="B2772" s="14" t="s">
        <v>333</v>
      </c>
      <c r="C2772" s="14" t="s">
        <v>336</v>
      </c>
      <c r="D2772" s="14" t="s">
        <v>337</v>
      </c>
      <c r="E2772" s="14" t="s">
        <v>335</v>
      </c>
    </row>
    <row r="2773" spans="1:5" x14ac:dyDescent="0.25">
      <c r="A2773" s="14" t="s">
        <v>332</v>
      </c>
      <c r="B2773" s="14" t="s">
        <v>333</v>
      </c>
      <c r="C2773" s="14" t="s">
        <v>36</v>
      </c>
      <c r="D2773" s="14" t="s">
        <v>338</v>
      </c>
      <c r="E2773" s="14" t="s">
        <v>335</v>
      </c>
    </row>
    <row r="2774" spans="1:5" x14ac:dyDescent="0.25">
      <c r="A2774" s="14" t="s">
        <v>332</v>
      </c>
      <c r="B2774" s="14" t="s">
        <v>333</v>
      </c>
      <c r="C2774" s="14" t="s">
        <v>37</v>
      </c>
      <c r="D2774" s="14" t="s">
        <v>339</v>
      </c>
      <c r="E2774" s="14">
        <v>0</v>
      </c>
    </row>
    <row r="2775" spans="1:5" x14ac:dyDescent="0.25">
      <c r="A2775" s="14" t="s">
        <v>332</v>
      </c>
      <c r="B2775" s="14" t="s">
        <v>333</v>
      </c>
      <c r="C2775" s="14" t="s">
        <v>38</v>
      </c>
      <c r="D2775" s="14" t="s">
        <v>340</v>
      </c>
      <c r="E2775" s="14" t="s">
        <v>335</v>
      </c>
    </row>
    <row r="2776" spans="1:5" x14ac:dyDescent="0.25">
      <c r="A2776" s="14" t="s">
        <v>332</v>
      </c>
      <c r="B2776" s="14" t="s">
        <v>333</v>
      </c>
      <c r="C2776" s="14" t="s">
        <v>39</v>
      </c>
      <c r="D2776" s="14" t="s">
        <v>40</v>
      </c>
      <c r="E2776" s="14" t="s">
        <v>335</v>
      </c>
    </row>
    <row r="2777" spans="1:5" x14ac:dyDescent="0.25">
      <c r="A2777" s="14" t="s">
        <v>332</v>
      </c>
      <c r="B2777" s="14" t="s">
        <v>333</v>
      </c>
      <c r="C2777" s="14" t="s">
        <v>41</v>
      </c>
      <c r="D2777" s="14" t="s">
        <v>42</v>
      </c>
      <c r="E2777" s="14" t="s">
        <v>335</v>
      </c>
    </row>
    <row r="2778" spans="1:5" x14ac:dyDescent="0.25">
      <c r="A2778" s="14" t="s">
        <v>332</v>
      </c>
      <c r="B2778" s="14" t="s">
        <v>333</v>
      </c>
      <c r="C2778" s="14" t="s">
        <v>43</v>
      </c>
      <c r="D2778" s="14" t="s">
        <v>44</v>
      </c>
      <c r="E2778" s="14">
        <v>6112</v>
      </c>
    </row>
    <row r="2779" spans="1:5" x14ac:dyDescent="0.25">
      <c r="A2779" s="14" t="s">
        <v>332</v>
      </c>
      <c r="B2779" s="14" t="s">
        <v>333</v>
      </c>
      <c r="C2779" s="14" t="s">
        <v>45</v>
      </c>
      <c r="D2779" s="14" t="s">
        <v>46</v>
      </c>
      <c r="E2779" s="14">
        <v>690</v>
      </c>
    </row>
    <row r="2780" spans="1:5" x14ac:dyDescent="0.25">
      <c r="A2780" s="14" t="s">
        <v>332</v>
      </c>
      <c r="B2780" s="14" t="s">
        <v>333</v>
      </c>
      <c r="C2780" s="14" t="s">
        <v>47</v>
      </c>
      <c r="D2780" s="14" t="s">
        <v>48</v>
      </c>
      <c r="E2780" s="14">
        <v>3682</v>
      </c>
    </row>
    <row r="2781" spans="1:5" x14ac:dyDescent="0.25">
      <c r="A2781" s="14" t="s">
        <v>332</v>
      </c>
      <c r="B2781" s="14" t="s">
        <v>333</v>
      </c>
      <c r="C2781" s="14" t="s">
        <v>49</v>
      </c>
      <c r="D2781" s="14" t="s">
        <v>50</v>
      </c>
      <c r="E2781" s="14">
        <v>1740</v>
      </c>
    </row>
    <row r="2782" spans="1:5" x14ac:dyDescent="0.25">
      <c r="A2782" s="14" t="s">
        <v>332</v>
      </c>
      <c r="B2782" s="14" t="s">
        <v>333</v>
      </c>
      <c r="C2782" s="14" t="s">
        <v>51</v>
      </c>
      <c r="D2782" s="14" t="s">
        <v>52</v>
      </c>
      <c r="E2782" s="14">
        <v>2591</v>
      </c>
    </row>
    <row r="2783" spans="1:5" x14ac:dyDescent="0.25">
      <c r="A2783" s="14" t="s">
        <v>332</v>
      </c>
      <c r="B2783" s="14" t="s">
        <v>333</v>
      </c>
      <c r="C2783" s="14" t="s">
        <v>53</v>
      </c>
      <c r="D2783" s="14" t="s">
        <v>54</v>
      </c>
      <c r="E2783" s="14" t="s">
        <v>335</v>
      </c>
    </row>
    <row r="2784" spans="1:5" x14ac:dyDescent="0.25">
      <c r="A2784" s="14" t="s">
        <v>332</v>
      </c>
      <c r="B2784" s="14" t="s">
        <v>333</v>
      </c>
      <c r="C2784" s="14" t="s">
        <v>341</v>
      </c>
      <c r="D2784" s="14" t="s">
        <v>342</v>
      </c>
      <c r="E2784" s="14" t="s">
        <v>335</v>
      </c>
    </row>
    <row r="2785" spans="1:5" x14ac:dyDescent="0.25">
      <c r="A2785" s="14" t="s">
        <v>332</v>
      </c>
      <c r="B2785" s="14" t="s">
        <v>333</v>
      </c>
      <c r="C2785" s="14" t="s">
        <v>343</v>
      </c>
      <c r="D2785" s="14" t="s">
        <v>344</v>
      </c>
      <c r="E2785" s="14">
        <v>0</v>
      </c>
    </row>
    <row r="2786" spans="1:5" x14ac:dyDescent="0.25">
      <c r="A2786" s="14" t="s">
        <v>332</v>
      </c>
      <c r="B2786" s="14" t="s">
        <v>333</v>
      </c>
      <c r="C2786" s="14" t="s">
        <v>55</v>
      </c>
      <c r="D2786" s="14" t="s">
        <v>56</v>
      </c>
      <c r="E2786" s="14">
        <v>0</v>
      </c>
    </row>
    <row r="2787" spans="1:5" x14ac:dyDescent="0.25">
      <c r="A2787" s="14" t="s">
        <v>332</v>
      </c>
      <c r="B2787" s="14" t="s">
        <v>333</v>
      </c>
      <c r="C2787" s="14" t="s">
        <v>345</v>
      </c>
      <c r="D2787" s="14" t="s">
        <v>346</v>
      </c>
      <c r="E2787" s="14">
        <v>0</v>
      </c>
    </row>
    <row r="2788" spans="1:5" x14ac:dyDescent="0.25">
      <c r="A2788" s="14" t="s">
        <v>332</v>
      </c>
      <c r="B2788" s="14" t="s">
        <v>333</v>
      </c>
      <c r="C2788" s="14" t="s">
        <v>57</v>
      </c>
      <c r="D2788" s="14" t="s">
        <v>58</v>
      </c>
      <c r="E2788" s="14">
        <v>0</v>
      </c>
    </row>
    <row r="2789" spans="1:5" x14ac:dyDescent="0.25">
      <c r="A2789" s="14" t="s">
        <v>332</v>
      </c>
      <c r="B2789" s="14" t="s">
        <v>333</v>
      </c>
      <c r="C2789" s="14" t="s">
        <v>347</v>
      </c>
      <c r="D2789" s="14" t="s">
        <v>348</v>
      </c>
      <c r="E2789" s="14">
        <v>0</v>
      </c>
    </row>
    <row r="2790" spans="1:5" x14ac:dyDescent="0.25">
      <c r="A2790" s="14" t="s">
        <v>332</v>
      </c>
      <c r="B2790" s="14" t="s">
        <v>333</v>
      </c>
      <c r="C2790" s="14" t="s">
        <v>59</v>
      </c>
      <c r="D2790" s="14" t="s">
        <v>60</v>
      </c>
      <c r="E2790" s="14">
        <v>0</v>
      </c>
    </row>
    <row r="2791" spans="1:5" x14ac:dyDescent="0.25">
      <c r="A2791" s="14" t="s">
        <v>332</v>
      </c>
      <c r="B2791" s="14" t="s">
        <v>333</v>
      </c>
      <c r="C2791" s="14" t="s">
        <v>61</v>
      </c>
      <c r="D2791" s="14" t="s">
        <v>62</v>
      </c>
      <c r="E2791" s="14" t="s">
        <v>335</v>
      </c>
    </row>
    <row r="2792" spans="1:5" x14ac:dyDescent="0.25">
      <c r="A2792" s="14" t="s">
        <v>332</v>
      </c>
      <c r="B2792" s="14" t="s">
        <v>333</v>
      </c>
      <c r="C2792" s="14" t="s">
        <v>63</v>
      </c>
      <c r="D2792" s="14" t="s">
        <v>64</v>
      </c>
      <c r="E2792" s="14">
        <v>0</v>
      </c>
    </row>
    <row r="2793" spans="1:5" x14ac:dyDescent="0.25">
      <c r="A2793" s="14" t="s">
        <v>332</v>
      </c>
      <c r="B2793" s="14" t="s">
        <v>333</v>
      </c>
      <c r="C2793" s="14" t="s">
        <v>65</v>
      </c>
      <c r="D2793" s="14" t="s">
        <v>66</v>
      </c>
      <c r="E2793" s="14" t="s">
        <v>335</v>
      </c>
    </row>
    <row r="2794" spans="1:5" x14ac:dyDescent="0.25">
      <c r="A2794" s="14" t="s">
        <v>332</v>
      </c>
      <c r="B2794" s="14" t="s">
        <v>333</v>
      </c>
      <c r="C2794" s="14" t="s">
        <v>67</v>
      </c>
      <c r="D2794" s="14" t="s">
        <v>68</v>
      </c>
      <c r="E2794" s="14" t="s">
        <v>335</v>
      </c>
    </row>
    <row r="2795" spans="1:5" x14ac:dyDescent="0.25">
      <c r="A2795" s="14" t="s">
        <v>332</v>
      </c>
      <c r="B2795" s="14" t="s">
        <v>333</v>
      </c>
      <c r="C2795" s="14" t="s">
        <v>69</v>
      </c>
      <c r="D2795" s="14" t="s">
        <v>70</v>
      </c>
      <c r="E2795" s="14" t="s">
        <v>335</v>
      </c>
    </row>
    <row r="2796" spans="1:5" x14ac:dyDescent="0.25">
      <c r="A2796" s="14" t="s">
        <v>332</v>
      </c>
      <c r="B2796" s="14" t="s">
        <v>333</v>
      </c>
      <c r="C2796" s="14" t="s">
        <v>71</v>
      </c>
      <c r="D2796" s="14" t="s">
        <v>72</v>
      </c>
      <c r="E2796" s="14">
        <v>0</v>
      </c>
    </row>
    <row r="2797" spans="1:5" x14ac:dyDescent="0.25">
      <c r="A2797" s="14" t="s">
        <v>332</v>
      </c>
      <c r="B2797" s="14" t="s">
        <v>333</v>
      </c>
      <c r="C2797" s="14" t="s">
        <v>73</v>
      </c>
      <c r="D2797" s="14" t="s">
        <v>74</v>
      </c>
      <c r="E2797" s="14">
        <v>0</v>
      </c>
    </row>
    <row r="2798" spans="1:5" x14ac:dyDescent="0.25">
      <c r="A2798" s="14" t="s">
        <v>332</v>
      </c>
      <c r="B2798" s="14" t="s">
        <v>333</v>
      </c>
      <c r="C2798" s="14" t="s">
        <v>75</v>
      </c>
      <c r="D2798" s="14" t="s">
        <v>76</v>
      </c>
      <c r="E2798" s="14">
        <v>0</v>
      </c>
    </row>
    <row r="2799" spans="1:5" x14ac:dyDescent="0.25">
      <c r="A2799" s="14" t="s">
        <v>332</v>
      </c>
      <c r="B2799" s="14" t="s">
        <v>333</v>
      </c>
      <c r="C2799" s="14" t="s">
        <v>77</v>
      </c>
      <c r="D2799" s="14" t="s">
        <v>78</v>
      </c>
      <c r="E2799" s="14">
        <v>0</v>
      </c>
    </row>
    <row r="2800" spans="1:5" x14ac:dyDescent="0.25">
      <c r="A2800" s="14" t="s">
        <v>332</v>
      </c>
      <c r="B2800" s="14" t="s">
        <v>333</v>
      </c>
      <c r="C2800" s="14" t="s">
        <v>349</v>
      </c>
      <c r="D2800" s="14" t="s">
        <v>350</v>
      </c>
      <c r="E2800" s="14">
        <v>0</v>
      </c>
    </row>
    <row r="2801" spans="1:5" x14ac:dyDescent="0.25">
      <c r="A2801" s="14" t="s">
        <v>332</v>
      </c>
      <c r="B2801" s="14" t="s">
        <v>333</v>
      </c>
      <c r="C2801" s="14" t="s">
        <v>351</v>
      </c>
      <c r="D2801" s="14" t="s">
        <v>352</v>
      </c>
      <c r="E2801" s="14">
        <v>0</v>
      </c>
    </row>
    <row r="2802" spans="1:5" x14ac:dyDescent="0.25">
      <c r="A2802" s="14" t="s">
        <v>332</v>
      </c>
      <c r="B2802" s="14" t="s">
        <v>333</v>
      </c>
      <c r="C2802" s="14" t="s">
        <v>353</v>
      </c>
      <c r="D2802" s="14" t="s">
        <v>354</v>
      </c>
      <c r="E2802" s="14">
        <v>0</v>
      </c>
    </row>
    <row r="2803" spans="1:5" x14ac:dyDescent="0.25">
      <c r="A2803" s="14" t="s">
        <v>332</v>
      </c>
      <c r="B2803" s="14" t="s">
        <v>333</v>
      </c>
      <c r="C2803" s="14" t="s">
        <v>355</v>
      </c>
      <c r="D2803" s="14" t="s">
        <v>356</v>
      </c>
      <c r="E2803" s="14" t="s">
        <v>335</v>
      </c>
    </row>
    <row r="2804" spans="1:5" x14ac:dyDescent="0.25">
      <c r="A2804" s="14" t="s">
        <v>332</v>
      </c>
      <c r="B2804" s="14" t="s">
        <v>333</v>
      </c>
      <c r="C2804" s="14" t="s">
        <v>357</v>
      </c>
      <c r="D2804" s="14" t="s">
        <v>358</v>
      </c>
      <c r="E2804" s="14">
        <v>0</v>
      </c>
    </row>
    <row r="2805" spans="1:5" x14ac:dyDescent="0.25">
      <c r="A2805" s="14" t="s">
        <v>332</v>
      </c>
      <c r="B2805" s="14" t="s">
        <v>333</v>
      </c>
      <c r="C2805" s="14" t="s">
        <v>79</v>
      </c>
      <c r="D2805" s="14" t="s">
        <v>80</v>
      </c>
      <c r="E2805" s="14">
        <v>0</v>
      </c>
    </row>
    <row r="2806" spans="1:5" x14ac:dyDescent="0.25">
      <c r="A2806" s="14" t="s">
        <v>332</v>
      </c>
      <c r="B2806" s="14" t="s">
        <v>333</v>
      </c>
      <c r="C2806" s="14" t="s">
        <v>81</v>
      </c>
      <c r="D2806" s="14" t="s">
        <v>82</v>
      </c>
      <c r="E2806" s="14">
        <v>0</v>
      </c>
    </row>
    <row r="2807" spans="1:5" x14ac:dyDescent="0.25">
      <c r="A2807" s="14" t="s">
        <v>332</v>
      </c>
      <c r="B2807" s="14" t="s">
        <v>333</v>
      </c>
      <c r="C2807" s="14" t="s">
        <v>83</v>
      </c>
      <c r="D2807" s="14" t="s">
        <v>84</v>
      </c>
      <c r="E2807" s="14">
        <v>6721</v>
      </c>
    </row>
    <row r="2808" spans="1:5" x14ac:dyDescent="0.25">
      <c r="A2808" s="14" t="s">
        <v>332</v>
      </c>
      <c r="B2808" s="14" t="s">
        <v>333</v>
      </c>
      <c r="C2808" s="14" t="s">
        <v>85</v>
      </c>
      <c r="D2808" s="14" t="s">
        <v>86</v>
      </c>
      <c r="E2808" s="14">
        <v>25696</v>
      </c>
    </row>
    <row r="2809" spans="1:5" x14ac:dyDescent="0.25">
      <c r="A2809" s="14" t="s">
        <v>332</v>
      </c>
      <c r="B2809" s="14" t="s">
        <v>333</v>
      </c>
      <c r="C2809" s="14" t="s">
        <v>87</v>
      </c>
      <c r="D2809" s="14" t="s">
        <v>88</v>
      </c>
      <c r="E2809" s="14">
        <v>2694</v>
      </c>
    </row>
    <row r="2810" spans="1:5" x14ac:dyDescent="0.25">
      <c r="A2810" s="14" t="s">
        <v>332</v>
      </c>
      <c r="B2810" s="14" t="s">
        <v>333</v>
      </c>
      <c r="C2810" s="14" t="s">
        <v>89</v>
      </c>
      <c r="D2810" s="14" t="s">
        <v>90</v>
      </c>
      <c r="E2810" s="14" t="s">
        <v>335</v>
      </c>
    </row>
    <row r="2811" spans="1:5" x14ac:dyDescent="0.25">
      <c r="A2811" s="14" t="s">
        <v>332</v>
      </c>
      <c r="B2811" s="14" t="s">
        <v>333</v>
      </c>
      <c r="C2811" s="14" t="s">
        <v>91</v>
      </c>
      <c r="D2811" s="14" t="s">
        <v>92</v>
      </c>
      <c r="E2811" s="14" t="s">
        <v>335</v>
      </c>
    </row>
    <row r="2812" spans="1:5" x14ac:dyDescent="0.25">
      <c r="A2812" s="14" t="s">
        <v>332</v>
      </c>
      <c r="B2812" s="14" t="s">
        <v>333</v>
      </c>
      <c r="C2812" s="14" t="s">
        <v>93</v>
      </c>
      <c r="D2812" s="14" t="s">
        <v>94</v>
      </c>
      <c r="E2812" s="14">
        <v>1155</v>
      </c>
    </row>
    <row r="2813" spans="1:5" x14ac:dyDescent="0.25">
      <c r="A2813" s="14" t="s">
        <v>332</v>
      </c>
      <c r="B2813" s="14" t="s">
        <v>333</v>
      </c>
      <c r="C2813" s="14" t="s">
        <v>95</v>
      </c>
      <c r="D2813" s="14" t="s">
        <v>96</v>
      </c>
      <c r="E2813" s="14">
        <v>5979</v>
      </c>
    </row>
    <row r="2814" spans="1:5" x14ac:dyDescent="0.25">
      <c r="A2814" s="14" t="s">
        <v>332</v>
      </c>
      <c r="B2814" s="14" t="s">
        <v>333</v>
      </c>
      <c r="C2814" s="14" t="s">
        <v>97</v>
      </c>
      <c r="D2814" s="14" t="s">
        <v>98</v>
      </c>
      <c r="E2814" s="14">
        <v>495</v>
      </c>
    </row>
    <row r="2815" spans="1:5" x14ac:dyDescent="0.25">
      <c r="A2815" s="14" t="s">
        <v>332</v>
      </c>
      <c r="B2815" s="14" t="s">
        <v>333</v>
      </c>
      <c r="C2815" s="14" t="s">
        <v>99</v>
      </c>
      <c r="D2815" s="14" t="s">
        <v>100</v>
      </c>
      <c r="E2815" s="14">
        <v>5876</v>
      </c>
    </row>
    <row r="2816" spans="1:5" x14ac:dyDescent="0.25">
      <c r="A2816" s="14" t="s">
        <v>332</v>
      </c>
      <c r="B2816" s="14" t="s">
        <v>333</v>
      </c>
      <c r="C2816" s="14" t="s">
        <v>101</v>
      </c>
      <c r="D2816" s="14" t="s">
        <v>102</v>
      </c>
      <c r="E2816" s="14" t="s">
        <v>335</v>
      </c>
    </row>
    <row r="2817" spans="1:5" x14ac:dyDescent="0.25">
      <c r="A2817" s="14" t="s">
        <v>332</v>
      </c>
      <c r="B2817" s="14" t="s">
        <v>333</v>
      </c>
      <c r="C2817" s="14" t="s">
        <v>103</v>
      </c>
      <c r="D2817" s="14" t="s">
        <v>104</v>
      </c>
      <c r="E2817" s="14">
        <v>160</v>
      </c>
    </row>
    <row r="2818" spans="1:5" x14ac:dyDescent="0.25">
      <c r="A2818" s="14" t="s">
        <v>332</v>
      </c>
      <c r="B2818" s="14" t="s">
        <v>333</v>
      </c>
      <c r="C2818" s="14" t="s">
        <v>105</v>
      </c>
      <c r="D2818" s="14" t="s">
        <v>106</v>
      </c>
      <c r="E2818" s="14">
        <v>7258</v>
      </c>
    </row>
    <row r="2819" spans="1:5" x14ac:dyDescent="0.25">
      <c r="A2819" s="14" t="s">
        <v>332</v>
      </c>
      <c r="B2819" s="14" t="s">
        <v>333</v>
      </c>
      <c r="C2819" s="14" t="s">
        <v>107</v>
      </c>
      <c r="D2819" s="14" t="s">
        <v>108</v>
      </c>
      <c r="E2819" s="14">
        <v>625</v>
      </c>
    </row>
    <row r="2820" spans="1:5" x14ac:dyDescent="0.25">
      <c r="A2820" s="14" t="s">
        <v>332</v>
      </c>
      <c r="B2820" s="14" t="s">
        <v>333</v>
      </c>
      <c r="C2820" s="14" t="s">
        <v>109</v>
      </c>
      <c r="D2820" s="14" t="s">
        <v>110</v>
      </c>
      <c r="E2820" s="14" t="s">
        <v>335</v>
      </c>
    </row>
    <row r="2821" spans="1:5" x14ac:dyDescent="0.25">
      <c r="A2821" s="14" t="s">
        <v>332</v>
      </c>
      <c r="B2821" s="14" t="s">
        <v>333</v>
      </c>
      <c r="C2821" s="14" t="s">
        <v>111</v>
      </c>
      <c r="D2821" s="14" t="s">
        <v>112</v>
      </c>
      <c r="E2821" s="14" t="s">
        <v>335</v>
      </c>
    </row>
    <row r="2822" spans="1:5" x14ac:dyDescent="0.25">
      <c r="A2822" s="14" t="s">
        <v>332</v>
      </c>
      <c r="B2822" s="14" t="s">
        <v>333</v>
      </c>
      <c r="C2822" s="14" t="s">
        <v>113</v>
      </c>
      <c r="D2822" s="14" t="s">
        <v>114</v>
      </c>
      <c r="E2822" s="14" t="s">
        <v>335</v>
      </c>
    </row>
    <row r="2823" spans="1:5" x14ac:dyDescent="0.25">
      <c r="A2823" s="14" t="s">
        <v>332</v>
      </c>
      <c r="B2823" s="14" t="s">
        <v>333</v>
      </c>
      <c r="C2823" s="14" t="s">
        <v>359</v>
      </c>
      <c r="D2823" s="14" t="s">
        <v>360</v>
      </c>
      <c r="E2823" s="14">
        <v>4027</v>
      </c>
    </row>
    <row r="2824" spans="1:5" x14ac:dyDescent="0.25">
      <c r="A2824" s="14" t="s">
        <v>332</v>
      </c>
      <c r="B2824" s="14" t="s">
        <v>333</v>
      </c>
      <c r="C2824" s="14" t="s">
        <v>115</v>
      </c>
      <c r="D2824" s="14" t="s">
        <v>116</v>
      </c>
      <c r="E2824" s="14">
        <v>0</v>
      </c>
    </row>
    <row r="2825" spans="1:5" x14ac:dyDescent="0.25">
      <c r="A2825" s="14" t="s">
        <v>332</v>
      </c>
      <c r="B2825" s="14" t="s">
        <v>333</v>
      </c>
      <c r="C2825" s="14" t="s">
        <v>117</v>
      </c>
      <c r="D2825" s="14" t="s">
        <v>118</v>
      </c>
      <c r="E2825" s="14">
        <v>0</v>
      </c>
    </row>
    <row r="2826" spans="1:5" x14ac:dyDescent="0.25">
      <c r="A2826" s="14" t="s">
        <v>332</v>
      </c>
      <c r="B2826" s="14" t="s">
        <v>333</v>
      </c>
      <c r="C2826" s="14" t="s">
        <v>119</v>
      </c>
      <c r="D2826" s="14" t="s">
        <v>120</v>
      </c>
      <c r="E2826" s="14" t="s">
        <v>335</v>
      </c>
    </row>
    <row r="2827" spans="1:5" x14ac:dyDescent="0.25">
      <c r="A2827" s="14" t="s">
        <v>332</v>
      </c>
      <c r="B2827" s="14" t="s">
        <v>333</v>
      </c>
      <c r="C2827" s="14" t="s">
        <v>361</v>
      </c>
      <c r="D2827" s="14" t="s">
        <v>362</v>
      </c>
      <c r="E2827" s="14" t="s">
        <v>335</v>
      </c>
    </row>
    <row r="2828" spans="1:5" x14ac:dyDescent="0.25">
      <c r="A2828" s="14" t="s">
        <v>332</v>
      </c>
      <c r="B2828" s="14" t="s">
        <v>333</v>
      </c>
      <c r="C2828" s="14" t="s">
        <v>121</v>
      </c>
      <c r="D2828" s="14" t="s">
        <v>122</v>
      </c>
      <c r="E2828" s="14">
        <v>0</v>
      </c>
    </row>
    <row r="2829" spans="1:5" x14ac:dyDescent="0.25">
      <c r="A2829" s="14" t="s">
        <v>332</v>
      </c>
      <c r="B2829" s="14" t="s">
        <v>333</v>
      </c>
      <c r="C2829" s="14" t="s">
        <v>123</v>
      </c>
      <c r="D2829" s="14" t="s">
        <v>124</v>
      </c>
      <c r="E2829" s="14">
        <v>316</v>
      </c>
    </row>
    <row r="2830" spans="1:5" x14ac:dyDescent="0.25">
      <c r="A2830" s="14" t="s">
        <v>332</v>
      </c>
      <c r="B2830" s="14" t="s">
        <v>333</v>
      </c>
      <c r="C2830" s="14" t="s">
        <v>125</v>
      </c>
      <c r="D2830" s="14" t="s">
        <v>126</v>
      </c>
      <c r="E2830" s="14" t="s">
        <v>335</v>
      </c>
    </row>
    <row r="2831" spans="1:5" x14ac:dyDescent="0.25">
      <c r="A2831" s="14" t="s">
        <v>332</v>
      </c>
      <c r="B2831" s="14" t="s">
        <v>333</v>
      </c>
      <c r="C2831" s="14" t="s">
        <v>127</v>
      </c>
      <c r="D2831" s="14" t="s">
        <v>128</v>
      </c>
      <c r="E2831" s="14">
        <v>0</v>
      </c>
    </row>
    <row r="2832" spans="1:5" x14ac:dyDescent="0.25">
      <c r="A2832" s="14" t="s">
        <v>332</v>
      </c>
      <c r="B2832" s="14" t="s">
        <v>333</v>
      </c>
      <c r="C2832" s="14" t="s">
        <v>129</v>
      </c>
      <c r="D2832" s="14" t="s">
        <v>130</v>
      </c>
      <c r="E2832" s="14">
        <v>1540</v>
      </c>
    </row>
    <row r="2833" spans="1:5" x14ac:dyDescent="0.25">
      <c r="A2833" s="14" t="s">
        <v>332</v>
      </c>
      <c r="B2833" s="14" t="s">
        <v>333</v>
      </c>
      <c r="C2833" s="14" t="s">
        <v>363</v>
      </c>
      <c r="D2833" s="14" t="s">
        <v>364</v>
      </c>
      <c r="E2833" s="14" t="s">
        <v>335</v>
      </c>
    </row>
    <row r="2834" spans="1:5" x14ac:dyDescent="0.25">
      <c r="A2834" s="14" t="s">
        <v>332</v>
      </c>
      <c r="B2834" s="14" t="s">
        <v>333</v>
      </c>
      <c r="C2834" s="14" t="s">
        <v>365</v>
      </c>
      <c r="D2834" s="14" t="s">
        <v>366</v>
      </c>
      <c r="E2834" s="14" t="s">
        <v>335</v>
      </c>
    </row>
    <row r="2835" spans="1:5" x14ac:dyDescent="0.25">
      <c r="A2835" s="14" t="s">
        <v>332</v>
      </c>
      <c r="B2835" s="14" t="s">
        <v>333</v>
      </c>
      <c r="C2835" s="14" t="s">
        <v>131</v>
      </c>
      <c r="D2835" s="14" t="s">
        <v>132</v>
      </c>
      <c r="E2835" s="14">
        <v>0</v>
      </c>
    </row>
    <row r="2836" spans="1:5" x14ac:dyDescent="0.25">
      <c r="A2836" s="14" t="s">
        <v>332</v>
      </c>
      <c r="B2836" s="14" t="s">
        <v>333</v>
      </c>
      <c r="C2836" s="14" t="s">
        <v>367</v>
      </c>
      <c r="D2836" s="14" t="s">
        <v>368</v>
      </c>
      <c r="E2836" s="14" t="s">
        <v>369</v>
      </c>
    </row>
    <row r="2837" spans="1:5" x14ac:dyDescent="0.25">
      <c r="A2837" s="14" t="s">
        <v>332</v>
      </c>
      <c r="B2837" s="14" t="s">
        <v>333</v>
      </c>
      <c r="C2837" s="14" t="s">
        <v>133</v>
      </c>
      <c r="D2837" s="14" t="s">
        <v>134</v>
      </c>
      <c r="E2837" s="14" t="s">
        <v>335</v>
      </c>
    </row>
    <row r="2838" spans="1:5" x14ac:dyDescent="0.25">
      <c r="A2838" s="14" t="s">
        <v>332</v>
      </c>
      <c r="B2838" s="14" t="s">
        <v>333</v>
      </c>
      <c r="C2838" s="14" t="s">
        <v>135</v>
      </c>
      <c r="D2838" s="14" t="s">
        <v>136</v>
      </c>
      <c r="E2838" s="14">
        <v>0</v>
      </c>
    </row>
    <row r="2839" spans="1:5" x14ac:dyDescent="0.25">
      <c r="A2839" s="14" t="s">
        <v>332</v>
      </c>
      <c r="B2839" s="14" t="s">
        <v>333</v>
      </c>
      <c r="C2839" s="14" t="s">
        <v>370</v>
      </c>
      <c r="D2839" s="14" t="s">
        <v>371</v>
      </c>
      <c r="E2839" s="14">
        <v>0</v>
      </c>
    </row>
    <row r="2840" spans="1:5" x14ac:dyDescent="0.25">
      <c r="A2840" s="14" t="s">
        <v>332</v>
      </c>
      <c r="B2840" s="14" t="s">
        <v>333</v>
      </c>
      <c r="C2840" s="14" t="s">
        <v>137</v>
      </c>
      <c r="D2840" s="14" t="s">
        <v>138</v>
      </c>
      <c r="E2840" s="14">
        <v>4374</v>
      </c>
    </row>
    <row r="2841" spans="1:5" x14ac:dyDescent="0.25">
      <c r="A2841" s="14" t="s">
        <v>332</v>
      </c>
      <c r="B2841" s="14" t="s">
        <v>333</v>
      </c>
      <c r="C2841" s="14" t="s">
        <v>139</v>
      </c>
      <c r="D2841" s="14" t="s">
        <v>140</v>
      </c>
      <c r="E2841" s="14">
        <v>0</v>
      </c>
    </row>
    <row r="2842" spans="1:5" x14ac:dyDescent="0.25">
      <c r="A2842" s="14" t="s">
        <v>332</v>
      </c>
      <c r="B2842" s="14" t="s">
        <v>333</v>
      </c>
      <c r="C2842" s="14" t="s">
        <v>141</v>
      </c>
      <c r="D2842" s="14" t="s">
        <v>142</v>
      </c>
      <c r="E2842" s="14">
        <v>3509</v>
      </c>
    </row>
    <row r="2843" spans="1:5" x14ac:dyDescent="0.25">
      <c r="A2843" s="14" t="s">
        <v>332</v>
      </c>
      <c r="B2843" s="14" t="s">
        <v>333</v>
      </c>
      <c r="C2843" s="14" t="s">
        <v>143</v>
      </c>
      <c r="D2843" s="14" t="s">
        <v>144</v>
      </c>
      <c r="E2843" s="14">
        <v>0</v>
      </c>
    </row>
    <row r="2844" spans="1:5" x14ac:dyDescent="0.25">
      <c r="A2844" s="14" t="s">
        <v>332</v>
      </c>
      <c r="B2844" s="14" t="s">
        <v>333</v>
      </c>
      <c r="C2844" s="14" t="s">
        <v>145</v>
      </c>
      <c r="D2844" s="14" t="s">
        <v>146</v>
      </c>
      <c r="E2844" s="14">
        <v>865</v>
      </c>
    </row>
    <row r="2845" spans="1:5" x14ac:dyDescent="0.25">
      <c r="A2845" s="14" t="s">
        <v>332</v>
      </c>
      <c r="B2845" s="14" t="s">
        <v>333</v>
      </c>
      <c r="C2845" s="14" t="s">
        <v>147</v>
      </c>
      <c r="D2845" s="14" t="s">
        <v>148</v>
      </c>
      <c r="E2845" s="14">
        <v>0</v>
      </c>
    </row>
    <row r="2846" spans="1:5" x14ac:dyDescent="0.25">
      <c r="A2846" s="14" t="s">
        <v>332</v>
      </c>
      <c r="B2846" s="14" t="s">
        <v>333</v>
      </c>
      <c r="C2846" s="14" t="s">
        <v>149</v>
      </c>
      <c r="D2846" s="14" t="s">
        <v>150</v>
      </c>
      <c r="E2846" s="14">
        <v>1884</v>
      </c>
    </row>
    <row r="2847" spans="1:5" x14ac:dyDescent="0.25">
      <c r="A2847" s="14" t="s">
        <v>332</v>
      </c>
      <c r="B2847" s="14" t="s">
        <v>333</v>
      </c>
      <c r="C2847" s="14" t="s">
        <v>151</v>
      </c>
      <c r="D2847" s="14" t="s">
        <v>152</v>
      </c>
      <c r="E2847" s="14" t="s">
        <v>335</v>
      </c>
    </row>
    <row r="2848" spans="1:5" x14ac:dyDescent="0.25">
      <c r="A2848" s="14" t="s">
        <v>332</v>
      </c>
      <c r="B2848" s="14" t="s">
        <v>333</v>
      </c>
      <c r="C2848" s="14" t="s">
        <v>153</v>
      </c>
      <c r="D2848" s="14" t="s">
        <v>154</v>
      </c>
      <c r="E2848" s="14" t="s">
        <v>335</v>
      </c>
    </row>
    <row r="2849" spans="1:5" x14ac:dyDescent="0.25">
      <c r="A2849" s="14" t="s">
        <v>332</v>
      </c>
      <c r="B2849" s="14" t="s">
        <v>333</v>
      </c>
      <c r="C2849" s="14" t="s">
        <v>155</v>
      </c>
      <c r="D2849" s="14" t="s">
        <v>156</v>
      </c>
      <c r="E2849" s="14">
        <v>0</v>
      </c>
    </row>
    <row r="2850" spans="1:5" x14ac:dyDescent="0.25">
      <c r="A2850" s="14" t="s">
        <v>332</v>
      </c>
      <c r="B2850" s="14" t="s">
        <v>333</v>
      </c>
      <c r="C2850" s="14" t="s">
        <v>157</v>
      </c>
      <c r="D2850" s="14" t="s">
        <v>158</v>
      </c>
      <c r="E2850" s="14" t="s">
        <v>335</v>
      </c>
    </row>
    <row r="2851" spans="1:5" x14ac:dyDescent="0.25">
      <c r="A2851" s="14" t="s">
        <v>332</v>
      </c>
      <c r="B2851" s="14" t="s">
        <v>333</v>
      </c>
      <c r="C2851" s="14" t="s">
        <v>159</v>
      </c>
      <c r="D2851" s="14" t="s">
        <v>160</v>
      </c>
      <c r="E2851" s="14" t="s">
        <v>335</v>
      </c>
    </row>
    <row r="2852" spans="1:5" x14ac:dyDescent="0.25">
      <c r="A2852" s="14" t="s">
        <v>332</v>
      </c>
      <c r="B2852" s="14" t="s">
        <v>333</v>
      </c>
      <c r="C2852" s="14" t="s">
        <v>161</v>
      </c>
      <c r="D2852" s="14" t="s">
        <v>162</v>
      </c>
      <c r="E2852" s="14">
        <v>22464</v>
      </c>
    </row>
    <row r="2853" spans="1:5" x14ac:dyDescent="0.25">
      <c r="A2853" s="14" t="s">
        <v>332</v>
      </c>
      <c r="B2853" s="14" t="s">
        <v>333</v>
      </c>
      <c r="C2853" s="14" t="s">
        <v>163</v>
      </c>
      <c r="D2853" s="14" t="s">
        <v>164</v>
      </c>
      <c r="E2853" s="14" t="s">
        <v>335</v>
      </c>
    </row>
    <row r="2854" spans="1:5" x14ac:dyDescent="0.25">
      <c r="A2854" s="14" t="s">
        <v>332</v>
      </c>
      <c r="B2854" s="14" t="s">
        <v>333</v>
      </c>
      <c r="C2854" s="14" t="s">
        <v>165</v>
      </c>
      <c r="D2854" s="14" t="s">
        <v>166</v>
      </c>
      <c r="E2854" s="14" t="s">
        <v>335</v>
      </c>
    </row>
    <row r="2855" spans="1:5" x14ac:dyDescent="0.25">
      <c r="A2855" s="14" t="s">
        <v>332</v>
      </c>
      <c r="B2855" s="14" t="s">
        <v>333</v>
      </c>
      <c r="C2855" s="14" t="s">
        <v>167</v>
      </c>
      <c r="D2855" s="14" t="s">
        <v>168</v>
      </c>
      <c r="E2855" s="14" t="s">
        <v>335</v>
      </c>
    </row>
    <row r="2856" spans="1:5" x14ac:dyDescent="0.25">
      <c r="A2856" s="14" t="s">
        <v>332</v>
      </c>
      <c r="B2856" s="14" t="s">
        <v>333</v>
      </c>
      <c r="C2856" s="14" t="s">
        <v>169</v>
      </c>
      <c r="D2856" s="14" t="s">
        <v>170</v>
      </c>
      <c r="E2856" s="14" t="s">
        <v>335</v>
      </c>
    </row>
    <row r="2857" spans="1:5" x14ac:dyDescent="0.25">
      <c r="A2857" s="14" t="s">
        <v>332</v>
      </c>
      <c r="B2857" s="14" t="s">
        <v>333</v>
      </c>
      <c r="C2857" s="14" t="s">
        <v>171</v>
      </c>
      <c r="D2857" s="14" t="s">
        <v>172</v>
      </c>
      <c r="E2857" s="14">
        <v>12531</v>
      </c>
    </row>
    <row r="2858" spans="1:5" x14ac:dyDescent="0.25">
      <c r="A2858" s="14" t="s">
        <v>332</v>
      </c>
      <c r="B2858" s="14" t="s">
        <v>333</v>
      </c>
      <c r="C2858" s="14" t="s">
        <v>372</v>
      </c>
      <c r="D2858" s="14" t="s">
        <v>373</v>
      </c>
      <c r="E2858" s="14" t="s">
        <v>335</v>
      </c>
    </row>
    <row r="2859" spans="1:5" x14ac:dyDescent="0.25">
      <c r="A2859" s="14" t="s">
        <v>332</v>
      </c>
      <c r="B2859" s="14" t="s">
        <v>333</v>
      </c>
      <c r="C2859" s="14" t="s">
        <v>374</v>
      </c>
      <c r="D2859" s="14" t="s">
        <v>375</v>
      </c>
      <c r="E2859" s="14">
        <v>5271</v>
      </c>
    </row>
    <row r="2860" spans="1:5" x14ac:dyDescent="0.25">
      <c r="A2860" s="14" t="s">
        <v>332</v>
      </c>
      <c r="B2860" s="14" t="s">
        <v>333</v>
      </c>
      <c r="C2860" s="14" t="s">
        <v>173</v>
      </c>
      <c r="D2860" s="14" t="s">
        <v>174</v>
      </c>
      <c r="E2860" s="14">
        <v>19675</v>
      </c>
    </row>
    <row r="2861" spans="1:5" x14ac:dyDescent="0.25">
      <c r="A2861" s="14" t="s">
        <v>332</v>
      </c>
      <c r="B2861" s="14" t="s">
        <v>333</v>
      </c>
      <c r="C2861" s="14" t="s">
        <v>175</v>
      </c>
      <c r="D2861" s="14" t="s">
        <v>176</v>
      </c>
      <c r="E2861" s="14">
        <v>253</v>
      </c>
    </row>
    <row r="2862" spans="1:5" x14ac:dyDescent="0.25">
      <c r="A2862" s="14" t="s">
        <v>332</v>
      </c>
      <c r="B2862" s="14" t="s">
        <v>333</v>
      </c>
      <c r="C2862" s="14" t="s">
        <v>376</v>
      </c>
      <c r="D2862" s="14" t="s">
        <v>377</v>
      </c>
      <c r="E2862" s="14" t="s">
        <v>335</v>
      </c>
    </row>
    <row r="2863" spans="1:5" x14ac:dyDescent="0.25">
      <c r="A2863" s="14" t="s">
        <v>332</v>
      </c>
      <c r="B2863" s="14" t="s">
        <v>333</v>
      </c>
      <c r="C2863" s="14" t="s">
        <v>378</v>
      </c>
      <c r="D2863" s="14" t="s">
        <v>379</v>
      </c>
      <c r="E2863" s="14" t="s">
        <v>335</v>
      </c>
    </row>
    <row r="2864" spans="1:5" x14ac:dyDescent="0.25">
      <c r="A2864" s="14" t="s">
        <v>332</v>
      </c>
      <c r="B2864" s="14" t="s">
        <v>333</v>
      </c>
      <c r="C2864" s="14" t="s">
        <v>177</v>
      </c>
      <c r="D2864" s="14" t="s">
        <v>178</v>
      </c>
      <c r="E2864" s="14" t="s">
        <v>335</v>
      </c>
    </row>
    <row r="2865" spans="1:5" x14ac:dyDescent="0.25">
      <c r="A2865" s="14" t="s">
        <v>332</v>
      </c>
      <c r="B2865" s="14" t="s">
        <v>333</v>
      </c>
      <c r="C2865" s="14" t="s">
        <v>179</v>
      </c>
      <c r="D2865" s="14" t="s">
        <v>180</v>
      </c>
      <c r="E2865" s="14">
        <v>11723</v>
      </c>
    </row>
    <row r="2866" spans="1:5" x14ac:dyDescent="0.25">
      <c r="A2866" s="14" t="s">
        <v>332</v>
      </c>
      <c r="B2866" s="14" t="s">
        <v>333</v>
      </c>
      <c r="C2866" s="14" t="s">
        <v>181</v>
      </c>
      <c r="D2866" s="14" t="s">
        <v>182</v>
      </c>
      <c r="E2866" s="14">
        <v>3244</v>
      </c>
    </row>
    <row r="2867" spans="1:5" x14ac:dyDescent="0.25">
      <c r="A2867" s="14" t="s">
        <v>332</v>
      </c>
      <c r="B2867" s="14" t="s">
        <v>333</v>
      </c>
      <c r="C2867" s="14" t="s">
        <v>183</v>
      </c>
      <c r="D2867" s="14" t="s">
        <v>184</v>
      </c>
      <c r="E2867" s="14">
        <v>8479</v>
      </c>
    </row>
    <row r="2868" spans="1:5" x14ac:dyDescent="0.25">
      <c r="A2868" s="14" t="s">
        <v>332</v>
      </c>
      <c r="B2868" s="14" t="s">
        <v>333</v>
      </c>
      <c r="C2868" s="14" t="s">
        <v>185</v>
      </c>
      <c r="D2868" s="14" t="s">
        <v>186</v>
      </c>
      <c r="E2868" s="14">
        <v>7016</v>
      </c>
    </row>
    <row r="2869" spans="1:5" x14ac:dyDescent="0.25">
      <c r="A2869" s="14" t="s">
        <v>332</v>
      </c>
      <c r="B2869" s="14" t="s">
        <v>333</v>
      </c>
      <c r="C2869" s="14" t="s">
        <v>187</v>
      </c>
      <c r="D2869" s="14" t="s">
        <v>188</v>
      </c>
      <c r="E2869" s="14">
        <v>1977</v>
      </c>
    </row>
    <row r="2870" spans="1:5" x14ac:dyDescent="0.25">
      <c r="A2870" s="14" t="s">
        <v>332</v>
      </c>
      <c r="B2870" s="14" t="s">
        <v>333</v>
      </c>
      <c r="C2870" s="14" t="s">
        <v>189</v>
      </c>
      <c r="D2870" s="14" t="s">
        <v>190</v>
      </c>
      <c r="E2870" s="14">
        <v>499</v>
      </c>
    </row>
    <row r="2871" spans="1:5" x14ac:dyDescent="0.25">
      <c r="A2871" s="14" t="s">
        <v>332</v>
      </c>
      <c r="B2871" s="14" t="s">
        <v>333</v>
      </c>
      <c r="C2871" s="14" t="s">
        <v>191</v>
      </c>
      <c r="D2871" s="14" t="s">
        <v>192</v>
      </c>
      <c r="E2871" s="14">
        <v>4413</v>
      </c>
    </row>
    <row r="2872" spans="1:5" x14ac:dyDescent="0.25">
      <c r="A2872" s="14" t="s">
        <v>332</v>
      </c>
      <c r="B2872" s="14" t="s">
        <v>333</v>
      </c>
      <c r="C2872" s="14" t="s">
        <v>193</v>
      </c>
      <c r="D2872" s="14" t="s">
        <v>194</v>
      </c>
      <c r="E2872" s="14">
        <v>127</v>
      </c>
    </row>
    <row r="2873" spans="1:5" x14ac:dyDescent="0.25">
      <c r="A2873" s="14" t="s">
        <v>332</v>
      </c>
      <c r="B2873" s="14" t="s">
        <v>333</v>
      </c>
      <c r="C2873" s="14" t="s">
        <v>195</v>
      </c>
      <c r="D2873" s="14" t="s">
        <v>196</v>
      </c>
      <c r="E2873" s="14">
        <v>164405</v>
      </c>
    </row>
    <row r="2874" spans="1:5" x14ac:dyDescent="0.25">
      <c r="A2874" s="14" t="s">
        <v>332</v>
      </c>
      <c r="B2874" s="14" t="s">
        <v>333</v>
      </c>
      <c r="C2874" s="14" t="s">
        <v>197</v>
      </c>
      <c r="D2874" s="14" t="s">
        <v>198</v>
      </c>
      <c r="E2874" s="14">
        <v>27271</v>
      </c>
    </row>
    <row r="2875" spans="1:5" x14ac:dyDescent="0.25">
      <c r="A2875" s="14" t="s">
        <v>332</v>
      </c>
      <c r="B2875" s="14" t="s">
        <v>333</v>
      </c>
      <c r="C2875" s="14" t="s">
        <v>199</v>
      </c>
      <c r="D2875" s="14" t="s">
        <v>200</v>
      </c>
      <c r="E2875" s="14">
        <v>2460</v>
      </c>
    </row>
    <row r="2876" spans="1:5" x14ac:dyDescent="0.25">
      <c r="A2876" s="14" t="s">
        <v>332</v>
      </c>
      <c r="B2876" s="14" t="s">
        <v>333</v>
      </c>
      <c r="C2876" s="14" t="s">
        <v>201</v>
      </c>
      <c r="D2876" s="14" t="s">
        <v>202</v>
      </c>
      <c r="E2876" s="14">
        <v>134674</v>
      </c>
    </row>
    <row r="2877" spans="1:5" x14ac:dyDescent="0.25">
      <c r="A2877" s="14" t="s">
        <v>332</v>
      </c>
      <c r="B2877" s="14" t="s">
        <v>333</v>
      </c>
      <c r="C2877" s="14" t="s">
        <v>203</v>
      </c>
      <c r="D2877" s="14" t="s">
        <v>204</v>
      </c>
      <c r="E2877" s="14">
        <v>32577</v>
      </c>
    </row>
    <row r="2878" spans="1:5" x14ac:dyDescent="0.25">
      <c r="A2878" s="14" t="s">
        <v>332</v>
      </c>
      <c r="B2878" s="14" t="s">
        <v>333</v>
      </c>
      <c r="C2878" s="14" t="s">
        <v>205</v>
      </c>
      <c r="D2878" s="14" t="s">
        <v>206</v>
      </c>
      <c r="E2878" s="14">
        <v>102097</v>
      </c>
    </row>
    <row r="2879" spans="1:5" ht="15.75" x14ac:dyDescent="0.3">
      <c r="A2879" s="99" t="s">
        <v>207</v>
      </c>
      <c r="B2879" s="96"/>
      <c r="C2879" s="96"/>
      <c r="D2879" s="96"/>
      <c r="E2879" s="96"/>
    </row>
    <row r="2880" spans="1:5" x14ac:dyDescent="0.25">
      <c r="A2880" s="95" t="s">
        <v>208</v>
      </c>
      <c r="B2880" s="96"/>
      <c r="C2880" s="96"/>
      <c r="D2880" s="96"/>
      <c r="E2880" s="96"/>
    </row>
    <row r="2881" spans="1:5" x14ac:dyDescent="0.25">
      <c r="A2881" s="95" t="s">
        <v>209</v>
      </c>
      <c r="B2881" s="96"/>
      <c r="C2881" s="96"/>
      <c r="D2881" s="96"/>
      <c r="E2881" s="96"/>
    </row>
    <row r="2882" spans="1:5" x14ac:dyDescent="0.25">
      <c r="A2882" s="95" t="s">
        <v>210</v>
      </c>
      <c r="B2882" s="96"/>
      <c r="C2882" s="96"/>
      <c r="D2882" s="96"/>
      <c r="E2882" s="96"/>
    </row>
    <row r="2883" spans="1:5" x14ac:dyDescent="0.25">
      <c r="A2883" s="95" t="s">
        <v>211</v>
      </c>
      <c r="B2883" s="96"/>
      <c r="C2883" s="96"/>
      <c r="D2883" s="96"/>
      <c r="E2883" s="96"/>
    </row>
    <row r="2884" spans="1:5" x14ac:dyDescent="0.25">
      <c r="A2884" s="95" t="s">
        <v>212</v>
      </c>
      <c r="B2884" s="96"/>
      <c r="C2884" s="96"/>
      <c r="D2884" s="96"/>
      <c r="E2884" s="96"/>
    </row>
    <row r="2885" spans="1:5" x14ac:dyDescent="0.25">
      <c r="A2885" s="95" t="s">
        <v>213</v>
      </c>
      <c r="B2885" s="96"/>
      <c r="C2885" s="96"/>
      <c r="D2885" s="96"/>
      <c r="E2885" s="96"/>
    </row>
    <row r="2886" spans="1:5" x14ac:dyDescent="0.25">
      <c r="A2886" s="95" t="s">
        <v>214</v>
      </c>
      <c r="B2886" s="96"/>
      <c r="C2886" s="96"/>
      <c r="D2886" s="96"/>
      <c r="E2886" s="96"/>
    </row>
    <row r="2887" spans="1:5" x14ac:dyDescent="0.25">
      <c r="A2887" s="95" t="s">
        <v>215</v>
      </c>
      <c r="B2887" s="96"/>
      <c r="C2887" s="96"/>
      <c r="D2887" s="96"/>
      <c r="E2887" s="96"/>
    </row>
    <row r="2888" spans="1:5" x14ac:dyDescent="0.25">
      <c r="A2888" s="14"/>
      <c r="B2888" s="14"/>
      <c r="C2888" s="14"/>
      <c r="D2888" s="14"/>
      <c r="E2888" s="14"/>
    </row>
    <row r="2889" spans="1:5" x14ac:dyDescent="0.25">
      <c r="A2889" s="14"/>
      <c r="B2889" s="14"/>
      <c r="C2889" s="14"/>
      <c r="D2889" s="14"/>
      <c r="E2889" s="14"/>
    </row>
    <row r="2890" spans="1:5" x14ac:dyDescent="0.25">
      <c r="A2890" s="14"/>
      <c r="B2890" s="14"/>
      <c r="C2890" s="14"/>
      <c r="D2890" s="14"/>
      <c r="E2890" s="14"/>
    </row>
    <row r="2891" spans="1:5" x14ac:dyDescent="0.25">
      <c r="A2891" s="14"/>
      <c r="B2891" s="14"/>
      <c r="C2891" s="14"/>
      <c r="D2891" s="14"/>
      <c r="E2891" s="14"/>
    </row>
    <row r="2892" spans="1:5" x14ac:dyDescent="0.25">
      <c r="C2892"/>
    </row>
    <row r="2893" spans="1:5" x14ac:dyDescent="0.25">
      <c r="C2893"/>
    </row>
    <row r="2894" spans="1:5" x14ac:dyDescent="0.25">
      <c r="C2894"/>
    </row>
    <row r="2895" spans="1:5" x14ac:dyDescent="0.25">
      <c r="C2895"/>
    </row>
    <row r="2896" spans="1:5" ht="18" x14ac:dyDescent="0.25">
      <c r="A2896" s="97" t="s">
        <v>0</v>
      </c>
      <c r="B2896" s="96"/>
      <c r="C2896" s="96"/>
      <c r="D2896" s="96"/>
      <c r="E2896" s="96"/>
    </row>
    <row r="2897" spans="1:5" ht="16.5" x14ac:dyDescent="0.25">
      <c r="A2897" s="98" t="s">
        <v>1</v>
      </c>
      <c r="B2897" s="96"/>
      <c r="C2897" s="96"/>
      <c r="D2897" s="96"/>
      <c r="E2897" s="96"/>
    </row>
    <row r="2898" spans="1:5" x14ac:dyDescent="0.25">
      <c r="A2898" s="96" t="s">
        <v>2</v>
      </c>
      <c r="B2898" s="96"/>
      <c r="C2898" s="96"/>
      <c r="D2898" s="96"/>
      <c r="E2898" s="96"/>
    </row>
    <row r="2899" spans="1:5" x14ac:dyDescent="0.25">
      <c r="A2899" s="96" t="s">
        <v>3</v>
      </c>
      <c r="B2899" s="96"/>
      <c r="C2899" s="96"/>
      <c r="D2899" s="96"/>
      <c r="E2899" s="96"/>
    </row>
    <row r="2900" spans="1:5" x14ac:dyDescent="0.25">
      <c r="A2900" s="14"/>
      <c r="B2900" s="14"/>
      <c r="C2900" s="14"/>
      <c r="D2900" s="14"/>
      <c r="E2900" s="14"/>
    </row>
    <row r="2901" spans="1:5" x14ac:dyDescent="0.25">
      <c r="A2901" s="2" t="s">
        <v>4</v>
      </c>
      <c r="B2901" s="2" t="s">
        <v>5</v>
      </c>
      <c r="C2901" s="2" t="s">
        <v>6</v>
      </c>
      <c r="D2901" s="2" t="s">
        <v>7</v>
      </c>
      <c r="E2901" s="2" t="s">
        <v>201</v>
      </c>
    </row>
    <row r="2902" spans="1:5" x14ac:dyDescent="0.25">
      <c r="A2902" s="14" t="s">
        <v>332</v>
      </c>
      <c r="B2902" s="14" t="s">
        <v>333</v>
      </c>
      <c r="C2902" s="14" t="s">
        <v>1</v>
      </c>
      <c r="D2902" s="14" t="s">
        <v>11</v>
      </c>
      <c r="E2902" s="14" t="s">
        <v>1</v>
      </c>
    </row>
    <row r="2903" spans="1:5" x14ac:dyDescent="0.25">
      <c r="A2903" s="14" t="s">
        <v>332</v>
      </c>
      <c r="B2903" s="14" t="s">
        <v>333</v>
      </c>
      <c r="C2903" s="14" t="s">
        <v>12</v>
      </c>
      <c r="D2903" s="14" t="s">
        <v>13</v>
      </c>
      <c r="E2903" s="14">
        <v>363187</v>
      </c>
    </row>
    <row r="2904" spans="1:5" x14ac:dyDescent="0.25">
      <c r="A2904" s="14" t="s">
        <v>332</v>
      </c>
      <c r="B2904" s="14" t="s">
        <v>333</v>
      </c>
      <c r="C2904" s="14" t="s">
        <v>14</v>
      </c>
      <c r="D2904" s="14" t="s">
        <v>15</v>
      </c>
      <c r="E2904" s="14">
        <v>281886</v>
      </c>
    </row>
    <row r="2905" spans="1:5" x14ac:dyDescent="0.25">
      <c r="A2905" s="14" t="s">
        <v>332</v>
      </c>
      <c r="B2905" s="14" t="s">
        <v>333</v>
      </c>
      <c r="C2905" s="14" t="s">
        <v>16</v>
      </c>
      <c r="D2905" s="14" t="s">
        <v>17</v>
      </c>
      <c r="E2905" s="14">
        <v>81301</v>
      </c>
    </row>
    <row r="2906" spans="1:5" x14ac:dyDescent="0.25">
      <c r="A2906" s="14" t="s">
        <v>332</v>
      </c>
      <c r="B2906" s="14" t="s">
        <v>333</v>
      </c>
      <c r="C2906" s="14" t="s">
        <v>18</v>
      </c>
      <c r="D2906" s="14" t="s">
        <v>19</v>
      </c>
      <c r="E2906" s="14">
        <v>59297</v>
      </c>
    </row>
    <row r="2907" spans="1:5" x14ac:dyDescent="0.25">
      <c r="A2907" s="14" t="s">
        <v>332</v>
      </c>
      <c r="B2907" s="14" t="s">
        <v>333</v>
      </c>
      <c r="C2907" s="14" t="s">
        <v>20</v>
      </c>
      <c r="D2907" s="14" t="s">
        <v>21</v>
      </c>
      <c r="E2907" s="14">
        <v>22004</v>
      </c>
    </row>
    <row r="2908" spans="1:5" x14ac:dyDescent="0.25">
      <c r="A2908" s="14" t="s">
        <v>332</v>
      </c>
      <c r="B2908" s="14" t="s">
        <v>333</v>
      </c>
      <c r="C2908" s="14" t="s">
        <v>22</v>
      </c>
      <c r="D2908" s="14" t="s">
        <v>23</v>
      </c>
      <c r="E2908" s="14">
        <v>43715</v>
      </c>
    </row>
    <row r="2909" spans="1:5" x14ac:dyDescent="0.25">
      <c r="A2909" s="14" t="s">
        <v>332</v>
      </c>
      <c r="B2909" s="14" t="s">
        <v>333</v>
      </c>
      <c r="C2909" s="14" t="s">
        <v>1</v>
      </c>
      <c r="D2909" s="14" t="s">
        <v>24</v>
      </c>
      <c r="E2909" s="14" t="s">
        <v>1</v>
      </c>
    </row>
    <row r="2910" spans="1:5" x14ac:dyDescent="0.25">
      <c r="A2910" s="14" t="s">
        <v>332</v>
      </c>
      <c r="B2910" s="14" t="s">
        <v>333</v>
      </c>
      <c r="C2910" s="14" t="s">
        <v>25</v>
      </c>
      <c r="D2910" s="14" t="s">
        <v>26</v>
      </c>
      <c r="E2910" s="14">
        <v>656</v>
      </c>
    </row>
    <row r="2911" spans="1:5" x14ac:dyDescent="0.25">
      <c r="A2911" s="14" t="s">
        <v>332</v>
      </c>
      <c r="B2911" s="14" t="s">
        <v>333</v>
      </c>
      <c r="C2911" s="14" t="s">
        <v>27</v>
      </c>
      <c r="D2911" s="14" t="s">
        <v>28</v>
      </c>
      <c r="E2911" s="14">
        <v>362531</v>
      </c>
    </row>
    <row r="2912" spans="1:5" x14ac:dyDescent="0.25">
      <c r="A2912" s="14" t="s">
        <v>332</v>
      </c>
      <c r="B2912" s="14" t="s">
        <v>333</v>
      </c>
      <c r="C2912" s="14" t="s">
        <v>29</v>
      </c>
      <c r="D2912" s="14" t="s">
        <v>30</v>
      </c>
      <c r="E2912" s="14">
        <v>200349</v>
      </c>
    </row>
    <row r="2913" spans="1:5" x14ac:dyDescent="0.25">
      <c r="A2913" s="14" t="s">
        <v>332</v>
      </c>
      <c r="B2913" s="14" t="s">
        <v>333</v>
      </c>
      <c r="C2913" s="14" t="s">
        <v>31</v>
      </c>
      <c r="D2913" s="14" t="s">
        <v>334</v>
      </c>
      <c r="E2913" s="14" t="s">
        <v>335</v>
      </c>
    </row>
    <row r="2914" spans="1:5" x14ac:dyDescent="0.25">
      <c r="A2914" s="14" t="s">
        <v>332</v>
      </c>
      <c r="B2914" s="14" t="s">
        <v>333</v>
      </c>
      <c r="C2914" s="14" t="s">
        <v>32</v>
      </c>
      <c r="D2914" s="14" t="s">
        <v>33</v>
      </c>
      <c r="E2914" s="14">
        <v>0</v>
      </c>
    </row>
    <row r="2915" spans="1:5" x14ac:dyDescent="0.25">
      <c r="A2915" s="14" t="s">
        <v>332</v>
      </c>
      <c r="B2915" s="14" t="s">
        <v>333</v>
      </c>
      <c r="C2915" s="14" t="s">
        <v>34</v>
      </c>
      <c r="D2915" s="14" t="s">
        <v>35</v>
      </c>
      <c r="E2915" s="14">
        <v>0</v>
      </c>
    </row>
    <row r="2916" spans="1:5" x14ac:dyDescent="0.25">
      <c r="A2916" s="14" t="s">
        <v>332</v>
      </c>
      <c r="B2916" s="14" t="s">
        <v>333</v>
      </c>
      <c r="C2916" s="14" t="s">
        <v>336</v>
      </c>
      <c r="D2916" s="14" t="s">
        <v>337</v>
      </c>
      <c r="E2916" s="14" t="s">
        <v>335</v>
      </c>
    </row>
    <row r="2917" spans="1:5" x14ac:dyDescent="0.25">
      <c r="A2917" s="14" t="s">
        <v>332</v>
      </c>
      <c r="B2917" s="14" t="s">
        <v>333</v>
      </c>
      <c r="C2917" s="14" t="s">
        <v>36</v>
      </c>
      <c r="D2917" s="14" t="s">
        <v>338</v>
      </c>
      <c r="E2917" s="14" t="s">
        <v>335</v>
      </c>
    </row>
    <row r="2918" spans="1:5" x14ac:dyDescent="0.25">
      <c r="A2918" s="14" t="s">
        <v>332</v>
      </c>
      <c r="B2918" s="14" t="s">
        <v>333</v>
      </c>
      <c r="C2918" s="14" t="s">
        <v>37</v>
      </c>
      <c r="D2918" s="14" t="s">
        <v>339</v>
      </c>
      <c r="E2918" s="14">
        <v>0</v>
      </c>
    </row>
    <row r="2919" spans="1:5" x14ac:dyDescent="0.25">
      <c r="A2919" s="14" t="s">
        <v>332</v>
      </c>
      <c r="B2919" s="14" t="s">
        <v>333</v>
      </c>
      <c r="C2919" s="14" t="s">
        <v>38</v>
      </c>
      <c r="D2919" s="14" t="s">
        <v>340</v>
      </c>
      <c r="E2919" s="14" t="s">
        <v>335</v>
      </c>
    </row>
    <row r="2920" spans="1:5" x14ac:dyDescent="0.25">
      <c r="A2920" s="14" t="s">
        <v>332</v>
      </c>
      <c r="B2920" s="14" t="s">
        <v>333</v>
      </c>
      <c r="C2920" s="14" t="s">
        <v>39</v>
      </c>
      <c r="D2920" s="14" t="s">
        <v>40</v>
      </c>
      <c r="E2920" s="14" t="s">
        <v>335</v>
      </c>
    </row>
    <row r="2921" spans="1:5" x14ac:dyDescent="0.25">
      <c r="A2921" s="14" t="s">
        <v>332</v>
      </c>
      <c r="B2921" s="14" t="s">
        <v>333</v>
      </c>
      <c r="C2921" s="14" t="s">
        <v>41</v>
      </c>
      <c r="D2921" s="14" t="s">
        <v>42</v>
      </c>
      <c r="E2921" s="14">
        <v>14934</v>
      </c>
    </row>
    <row r="2922" spans="1:5" x14ac:dyDescent="0.25">
      <c r="A2922" s="14" t="s">
        <v>332</v>
      </c>
      <c r="B2922" s="14" t="s">
        <v>333</v>
      </c>
      <c r="C2922" s="14" t="s">
        <v>43</v>
      </c>
      <c r="D2922" s="14" t="s">
        <v>44</v>
      </c>
      <c r="E2922" s="14">
        <v>11322</v>
      </c>
    </row>
    <row r="2923" spans="1:5" x14ac:dyDescent="0.25">
      <c r="A2923" s="14" t="s">
        <v>332</v>
      </c>
      <c r="B2923" s="14" t="s">
        <v>333</v>
      </c>
      <c r="C2923" s="14" t="s">
        <v>45</v>
      </c>
      <c r="D2923" s="14" t="s">
        <v>46</v>
      </c>
      <c r="E2923" s="14">
        <v>869</v>
      </c>
    </row>
    <row r="2924" spans="1:5" x14ac:dyDescent="0.25">
      <c r="A2924" s="14" t="s">
        <v>332</v>
      </c>
      <c r="B2924" s="14" t="s">
        <v>333</v>
      </c>
      <c r="C2924" s="14" t="s">
        <v>47</v>
      </c>
      <c r="D2924" s="14" t="s">
        <v>48</v>
      </c>
      <c r="E2924" s="14">
        <v>8441</v>
      </c>
    </row>
    <row r="2925" spans="1:5" x14ac:dyDescent="0.25">
      <c r="A2925" s="14" t="s">
        <v>332</v>
      </c>
      <c r="B2925" s="14" t="s">
        <v>333</v>
      </c>
      <c r="C2925" s="14" t="s">
        <v>49</v>
      </c>
      <c r="D2925" s="14" t="s">
        <v>50</v>
      </c>
      <c r="E2925" s="14">
        <v>2012</v>
      </c>
    </row>
    <row r="2926" spans="1:5" x14ac:dyDescent="0.25">
      <c r="A2926" s="14" t="s">
        <v>332</v>
      </c>
      <c r="B2926" s="14" t="s">
        <v>333</v>
      </c>
      <c r="C2926" s="14" t="s">
        <v>51</v>
      </c>
      <c r="D2926" s="14" t="s">
        <v>52</v>
      </c>
      <c r="E2926" s="14">
        <v>2183</v>
      </c>
    </row>
    <row r="2927" spans="1:5" x14ac:dyDescent="0.25">
      <c r="A2927" s="14" t="s">
        <v>332</v>
      </c>
      <c r="B2927" s="14" t="s">
        <v>333</v>
      </c>
      <c r="C2927" s="14" t="s">
        <v>53</v>
      </c>
      <c r="D2927" s="14" t="s">
        <v>54</v>
      </c>
      <c r="E2927" s="14" t="s">
        <v>335</v>
      </c>
    </row>
    <row r="2928" spans="1:5" x14ac:dyDescent="0.25">
      <c r="A2928" s="14" t="s">
        <v>332</v>
      </c>
      <c r="B2928" s="14" t="s">
        <v>333</v>
      </c>
      <c r="C2928" s="14" t="s">
        <v>341</v>
      </c>
      <c r="D2928" s="14" t="s">
        <v>342</v>
      </c>
      <c r="E2928" s="14" t="s">
        <v>335</v>
      </c>
    </row>
    <row r="2929" spans="1:5" x14ac:dyDescent="0.25">
      <c r="A2929" s="14" t="s">
        <v>332</v>
      </c>
      <c r="B2929" s="14" t="s">
        <v>333</v>
      </c>
      <c r="C2929" s="14" t="s">
        <v>343</v>
      </c>
      <c r="D2929" s="14" t="s">
        <v>344</v>
      </c>
      <c r="E2929" s="14">
        <v>0</v>
      </c>
    </row>
    <row r="2930" spans="1:5" x14ac:dyDescent="0.25">
      <c r="A2930" s="14" t="s">
        <v>332</v>
      </c>
      <c r="B2930" s="14" t="s">
        <v>333</v>
      </c>
      <c r="C2930" s="14" t="s">
        <v>55</v>
      </c>
      <c r="D2930" s="14" t="s">
        <v>56</v>
      </c>
      <c r="E2930" s="14">
        <v>0</v>
      </c>
    </row>
    <row r="2931" spans="1:5" x14ac:dyDescent="0.25">
      <c r="A2931" s="14" t="s">
        <v>332</v>
      </c>
      <c r="B2931" s="14" t="s">
        <v>333</v>
      </c>
      <c r="C2931" s="14" t="s">
        <v>345</v>
      </c>
      <c r="D2931" s="14" t="s">
        <v>346</v>
      </c>
      <c r="E2931" s="14">
        <v>0</v>
      </c>
    </row>
    <row r="2932" spans="1:5" x14ac:dyDescent="0.25">
      <c r="A2932" s="14" t="s">
        <v>332</v>
      </c>
      <c r="B2932" s="14" t="s">
        <v>333</v>
      </c>
      <c r="C2932" s="14" t="s">
        <v>57</v>
      </c>
      <c r="D2932" s="14" t="s">
        <v>58</v>
      </c>
      <c r="E2932" s="14">
        <v>0</v>
      </c>
    </row>
    <row r="2933" spans="1:5" x14ac:dyDescent="0.25">
      <c r="A2933" s="14" t="s">
        <v>332</v>
      </c>
      <c r="B2933" s="14" t="s">
        <v>333</v>
      </c>
      <c r="C2933" s="14" t="s">
        <v>347</v>
      </c>
      <c r="D2933" s="14" t="s">
        <v>348</v>
      </c>
      <c r="E2933" s="14">
        <v>0</v>
      </c>
    </row>
    <row r="2934" spans="1:5" x14ac:dyDescent="0.25">
      <c r="A2934" s="14" t="s">
        <v>332</v>
      </c>
      <c r="B2934" s="14" t="s">
        <v>333</v>
      </c>
      <c r="C2934" s="14" t="s">
        <v>59</v>
      </c>
      <c r="D2934" s="14" t="s">
        <v>60</v>
      </c>
      <c r="E2934" s="14">
        <v>0</v>
      </c>
    </row>
    <row r="2935" spans="1:5" x14ac:dyDescent="0.25">
      <c r="A2935" s="14" t="s">
        <v>332</v>
      </c>
      <c r="B2935" s="14" t="s">
        <v>333</v>
      </c>
      <c r="C2935" s="14" t="s">
        <v>61</v>
      </c>
      <c r="D2935" s="14" t="s">
        <v>62</v>
      </c>
      <c r="E2935" s="14" t="s">
        <v>335</v>
      </c>
    </row>
    <row r="2936" spans="1:5" x14ac:dyDescent="0.25">
      <c r="A2936" s="14" t="s">
        <v>332</v>
      </c>
      <c r="B2936" s="14" t="s">
        <v>333</v>
      </c>
      <c r="C2936" s="14" t="s">
        <v>63</v>
      </c>
      <c r="D2936" s="14" t="s">
        <v>64</v>
      </c>
      <c r="E2936" s="14">
        <v>0</v>
      </c>
    </row>
    <row r="2937" spans="1:5" x14ac:dyDescent="0.25">
      <c r="A2937" s="14" t="s">
        <v>332</v>
      </c>
      <c r="B2937" s="14" t="s">
        <v>333</v>
      </c>
      <c r="C2937" s="14" t="s">
        <v>65</v>
      </c>
      <c r="D2937" s="14" t="s">
        <v>66</v>
      </c>
      <c r="E2937" s="14" t="s">
        <v>335</v>
      </c>
    </row>
    <row r="2938" spans="1:5" x14ac:dyDescent="0.25">
      <c r="A2938" s="14" t="s">
        <v>332</v>
      </c>
      <c r="B2938" s="14" t="s">
        <v>333</v>
      </c>
      <c r="C2938" s="14" t="s">
        <v>67</v>
      </c>
      <c r="D2938" s="14" t="s">
        <v>68</v>
      </c>
      <c r="E2938" s="14" t="s">
        <v>335</v>
      </c>
    </row>
    <row r="2939" spans="1:5" x14ac:dyDescent="0.25">
      <c r="A2939" s="14" t="s">
        <v>332</v>
      </c>
      <c r="B2939" s="14" t="s">
        <v>333</v>
      </c>
      <c r="C2939" s="14" t="s">
        <v>69</v>
      </c>
      <c r="D2939" s="14" t="s">
        <v>70</v>
      </c>
      <c r="E2939" s="14" t="s">
        <v>335</v>
      </c>
    </row>
    <row r="2940" spans="1:5" x14ac:dyDescent="0.25">
      <c r="A2940" s="14" t="s">
        <v>332</v>
      </c>
      <c r="B2940" s="14" t="s">
        <v>333</v>
      </c>
      <c r="C2940" s="14" t="s">
        <v>71</v>
      </c>
      <c r="D2940" s="14" t="s">
        <v>72</v>
      </c>
      <c r="E2940" s="14">
        <v>0</v>
      </c>
    </row>
    <row r="2941" spans="1:5" x14ac:dyDescent="0.25">
      <c r="A2941" s="14" t="s">
        <v>332</v>
      </c>
      <c r="B2941" s="14" t="s">
        <v>333</v>
      </c>
      <c r="C2941" s="14" t="s">
        <v>73</v>
      </c>
      <c r="D2941" s="14" t="s">
        <v>74</v>
      </c>
      <c r="E2941" s="14">
        <v>0</v>
      </c>
    </row>
    <row r="2942" spans="1:5" x14ac:dyDescent="0.25">
      <c r="A2942" s="14" t="s">
        <v>332</v>
      </c>
      <c r="B2942" s="14" t="s">
        <v>333</v>
      </c>
      <c r="C2942" s="14" t="s">
        <v>75</v>
      </c>
      <c r="D2942" s="14" t="s">
        <v>76</v>
      </c>
      <c r="E2942" s="14">
        <v>0</v>
      </c>
    </row>
    <row r="2943" spans="1:5" x14ac:dyDescent="0.25">
      <c r="A2943" s="14" t="s">
        <v>332</v>
      </c>
      <c r="B2943" s="14" t="s">
        <v>333</v>
      </c>
      <c r="C2943" s="14" t="s">
        <v>77</v>
      </c>
      <c r="D2943" s="14" t="s">
        <v>78</v>
      </c>
      <c r="E2943" s="14">
        <v>0</v>
      </c>
    </row>
    <row r="2944" spans="1:5" x14ac:dyDescent="0.25">
      <c r="A2944" s="14" t="s">
        <v>332</v>
      </c>
      <c r="B2944" s="14" t="s">
        <v>333</v>
      </c>
      <c r="C2944" s="14" t="s">
        <v>349</v>
      </c>
      <c r="D2944" s="14" t="s">
        <v>350</v>
      </c>
      <c r="E2944" s="14">
        <v>0</v>
      </c>
    </row>
    <row r="2945" spans="1:5" x14ac:dyDescent="0.25">
      <c r="A2945" s="14" t="s">
        <v>332</v>
      </c>
      <c r="B2945" s="14" t="s">
        <v>333</v>
      </c>
      <c r="C2945" s="14" t="s">
        <v>351</v>
      </c>
      <c r="D2945" s="14" t="s">
        <v>352</v>
      </c>
      <c r="E2945" s="14">
        <v>0</v>
      </c>
    </row>
    <row r="2946" spans="1:5" x14ac:dyDescent="0.25">
      <c r="A2946" s="14" t="s">
        <v>332</v>
      </c>
      <c r="B2946" s="14" t="s">
        <v>333</v>
      </c>
      <c r="C2946" s="14" t="s">
        <v>353</v>
      </c>
      <c r="D2946" s="14" t="s">
        <v>354</v>
      </c>
      <c r="E2946" s="14">
        <v>0</v>
      </c>
    </row>
    <row r="2947" spans="1:5" x14ac:dyDescent="0.25">
      <c r="A2947" s="14" t="s">
        <v>332</v>
      </c>
      <c r="B2947" s="14" t="s">
        <v>333</v>
      </c>
      <c r="C2947" s="14" t="s">
        <v>355</v>
      </c>
      <c r="D2947" s="14" t="s">
        <v>356</v>
      </c>
      <c r="E2947" s="14" t="s">
        <v>335</v>
      </c>
    </row>
    <row r="2948" spans="1:5" x14ac:dyDescent="0.25">
      <c r="A2948" s="14" t="s">
        <v>332</v>
      </c>
      <c r="B2948" s="14" t="s">
        <v>333</v>
      </c>
      <c r="C2948" s="14" t="s">
        <v>357</v>
      </c>
      <c r="D2948" s="14" t="s">
        <v>358</v>
      </c>
      <c r="E2948" s="14">
        <v>0</v>
      </c>
    </row>
    <row r="2949" spans="1:5" x14ac:dyDescent="0.25">
      <c r="A2949" s="14" t="s">
        <v>332</v>
      </c>
      <c r="B2949" s="14" t="s">
        <v>333</v>
      </c>
      <c r="C2949" s="14" t="s">
        <v>79</v>
      </c>
      <c r="D2949" s="14" t="s">
        <v>80</v>
      </c>
      <c r="E2949" s="14">
        <v>0</v>
      </c>
    </row>
    <row r="2950" spans="1:5" x14ac:dyDescent="0.25">
      <c r="A2950" s="14" t="s">
        <v>332</v>
      </c>
      <c r="B2950" s="14" t="s">
        <v>333</v>
      </c>
      <c r="C2950" s="14" t="s">
        <v>81</v>
      </c>
      <c r="D2950" s="14" t="s">
        <v>82</v>
      </c>
      <c r="E2950" s="14">
        <v>0</v>
      </c>
    </row>
    <row r="2951" spans="1:5" x14ac:dyDescent="0.25">
      <c r="A2951" s="14" t="s">
        <v>332</v>
      </c>
      <c r="B2951" s="14" t="s">
        <v>333</v>
      </c>
      <c r="C2951" s="14" t="s">
        <v>83</v>
      </c>
      <c r="D2951" s="14" t="s">
        <v>84</v>
      </c>
      <c r="E2951" s="14">
        <v>5984</v>
      </c>
    </row>
    <row r="2952" spans="1:5" x14ac:dyDescent="0.25">
      <c r="A2952" s="14" t="s">
        <v>332</v>
      </c>
      <c r="B2952" s="14" t="s">
        <v>333</v>
      </c>
      <c r="C2952" s="14" t="s">
        <v>85</v>
      </c>
      <c r="D2952" s="14" t="s">
        <v>86</v>
      </c>
      <c r="E2952" s="14">
        <v>26048</v>
      </c>
    </row>
    <row r="2953" spans="1:5" x14ac:dyDescent="0.25">
      <c r="A2953" s="14" t="s">
        <v>332</v>
      </c>
      <c r="B2953" s="14" t="s">
        <v>333</v>
      </c>
      <c r="C2953" s="14" t="s">
        <v>87</v>
      </c>
      <c r="D2953" s="14" t="s">
        <v>88</v>
      </c>
      <c r="E2953" s="14">
        <v>2992</v>
      </c>
    </row>
    <row r="2954" spans="1:5" x14ac:dyDescent="0.25">
      <c r="A2954" s="14" t="s">
        <v>332</v>
      </c>
      <c r="B2954" s="14" t="s">
        <v>333</v>
      </c>
      <c r="C2954" s="14" t="s">
        <v>89</v>
      </c>
      <c r="D2954" s="14" t="s">
        <v>90</v>
      </c>
      <c r="E2954" s="14">
        <v>568</v>
      </c>
    </row>
    <row r="2955" spans="1:5" x14ac:dyDescent="0.25">
      <c r="A2955" s="14" t="s">
        <v>332</v>
      </c>
      <c r="B2955" s="14" t="s">
        <v>333</v>
      </c>
      <c r="C2955" s="14" t="s">
        <v>91</v>
      </c>
      <c r="D2955" s="14" t="s">
        <v>92</v>
      </c>
      <c r="E2955" s="14" t="s">
        <v>335</v>
      </c>
    </row>
    <row r="2956" spans="1:5" x14ac:dyDescent="0.25">
      <c r="A2956" s="14" t="s">
        <v>332</v>
      </c>
      <c r="B2956" s="14" t="s">
        <v>333</v>
      </c>
      <c r="C2956" s="14" t="s">
        <v>93</v>
      </c>
      <c r="D2956" s="14" t="s">
        <v>94</v>
      </c>
      <c r="E2956" s="14">
        <v>999</v>
      </c>
    </row>
    <row r="2957" spans="1:5" x14ac:dyDescent="0.25">
      <c r="A2957" s="14" t="s">
        <v>332</v>
      </c>
      <c r="B2957" s="14" t="s">
        <v>333</v>
      </c>
      <c r="C2957" s="14" t="s">
        <v>95</v>
      </c>
      <c r="D2957" s="14" t="s">
        <v>96</v>
      </c>
      <c r="E2957" s="14">
        <v>6098</v>
      </c>
    </row>
    <row r="2958" spans="1:5" x14ac:dyDescent="0.25">
      <c r="A2958" s="14" t="s">
        <v>332</v>
      </c>
      <c r="B2958" s="14" t="s">
        <v>333</v>
      </c>
      <c r="C2958" s="14" t="s">
        <v>97</v>
      </c>
      <c r="D2958" s="14" t="s">
        <v>98</v>
      </c>
      <c r="E2958" s="14">
        <v>435</v>
      </c>
    </row>
    <row r="2959" spans="1:5" x14ac:dyDescent="0.25">
      <c r="A2959" s="14" t="s">
        <v>332</v>
      </c>
      <c r="B2959" s="14" t="s">
        <v>333</v>
      </c>
      <c r="C2959" s="14" t="s">
        <v>99</v>
      </c>
      <c r="D2959" s="14" t="s">
        <v>100</v>
      </c>
      <c r="E2959" s="14">
        <v>5940</v>
      </c>
    </row>
    <row r="2960" spans="1:5" x14ac:dyDescent="0.25">
      <c r="A2960" s="14" t="s">
        <v>332</v>
      </c>
      <c r="B2960" s="14" t="s">
        <v>333</v>
      </c>
      <c r="C2960" s="14" t="s">
        <v>101</v>
      </c>
      <c r="D2960" s="14" t="s">
        <v>102</v>
      </c>
      <c r="E2960" s="14" t="s">
        <v>335</v>
      </c>
    </row>
    <row r="2961" spans="1:5" x14ac:dyDescent="0.25">
      <c r="A2961" s="14" t="s">
        <v>332</v>
      </c>
      <c r="B2961" s="14" t="s">
        <v>333</v>
      </c>
      <c r="C2961" s="14" t="s">
        <v>103</v>
      </c>
      <c r="D2961" s="14" t="s">
        <v>104</v>
      </c>
      <c r="E2961" s="14">
        <v>238</v>
      </c>
    </row>
    <row r="2962" spans="1:5" x14ac:dyDescent="0.25">
      <c r="A2962" s="14" t="s">
        <v>332</v>
      </c>
      <c r="B2962" s="14" t="s">
        <v>333</v>
      </c>
      <c r="C2962" s="14" t="s">
        <v>105</v>
      </c>
      <c r="D2962" s="14" t="s">
        <v>106</v>
      </c>
      <c r="E2962" s="14">
        <v>7207</v>
      </c>
    </row>
    <row r="2963" spans="1:5" x14ac:dyDescent="0.25">
      <c r="A2963" s="14" t="s">
        <v>332</v>
      </c>
      <c r="B2963" s="14" t="s">
        <v>333</v>
      </c>
      <c r="C2963" s="14" t="s">
        <v>107</v>
      </c>
      <c r="D2963" s="14" t="s">
        <v>108</v>
      </c>
      <c r="E2963" s="14">
        <v>634</v>
      </c>
    </row>
    <row r="2964" spans="1:5" x14ac:dyDescent="0.25">
      <c r="A2964" s="14" t="s">
        <v>332</v>
      </c>
      <c r="B2964" s="14" t="s">
        <v>333</v>
      </c>
      <c r="C2964" s="14" t="s">
        <v>109</v>
      </c>
      <c r="D2964" s="14" t="s">
        <v>110</v>
      </c>
      <c r="E2964" s="14">
        <v>839</v>
      </c>
    </row>
    <row r="2965" spans="1:5" x14ac:dyDescent="0.25">
      <c r="A2965" s="14" t="s">
        <v>332</v>
      </c>
      <c r="B2965" s="14" t="s">
        <v>333</v>
      </c>
      <c r="C2965" s="14" t="s">
        <v>111</v>
      </c>
      <c r="D2965" s="14" t="s">
        <v>112</v>
      </c>
      <c r="E2965" s="14">
        <v>6990</v>
      </c>
    </row>
    <row r="2966" spans="1:5" x14ac:dyDescent="0.25">
      <c r="A2966" s="14" t="s">
        <v>332</v>
      </c>
      <c r="B2966" s="14" t="s">
        <v>333</v>
      </c>
      <c r="C2966" s="14" t="s">
        <v>113</v>
      </c>
      <c r="D2966" s="14" t="s">
        <v>114</v>
      </c>
      <c r="E2966" s="14" t="s">
        <v>335</v>
      </c>
    </row>
    <row r="2967" spans="1:5" x14ac:dyDescent="0.25">
      <c r="A2967" s="14" t="s">
        <v>332</v>
      </c>
      <c r="B2967" s="14" t="s">
        <v>333</v>
      </c>
      <c r="C2967" s="14" t="s">
        <v>359</v>
      </c>
      <c r="D2967" s="14" t="s">
        <v>360</v>
      </c>
      <c r="E2967" s="14">
        <v>3723</v>
      </c>
    </row>
    <row r="2968" spans="1:5" x14ac:dyDescent="0.25">
      <c r="A2968" s="14" t="s">
        <v>332</v>
      </c>
      <c r="B2968" s="14" t="s">
        <v>333</v>
      </c>
      <c r="C2968" s="14" t="s">
        <v>115</v>
      </c>
      <c r="D2968" s="14" t="s">
        <v>116</v>
      </c>
      <c r="E2968" s="14">
        <v>0</v>
      </c>
    </row>
    <row r="2969" spans="1:5" x14ac:dyDescent="0.25">
      <c r="A2969" s="14" t="s">
        <v>332</v>
      </c>
      <c r="B2969" s="14" t="s">
        <v>333</v>
      </c>
      <c r="C2969" s="14" t="s">
        <v>117</v>
      </c>
      <c r="D2969" s="14" t="s">
        <v>118</v>
      </c>
      <c r="E2969" s="14" t="s">
        <v>335</v>
      </c>
    </row>
    <row r="2970" spans="1:5" x14ac:dyDescent="0.25">
      <c r="A2970" s="14" t="s">
        <v>332</v>
      </c>
      <c r="B2970" s="14" t="s">
        <v>333</v>
      </c>
      <c r="C2970" s="14" t="s">
        <v>119</v>
      </c>
      <c r="D2970" s="14" t="s">
        <v>120</v>
      </c>
      <c r="E2970" s="14" t="s">
        <v>335</v>
      </c>
    </row>
    <row r="2971" spans="1:5" x14ac:dyDescent="0.25">
      <c r="A2971" s="14" t="s">
        <v>332</v>
      </c>
      <c r="B2971" s="14" t="s">
        <v>333</v>
      </c>
      <c r="C2971" s="14" t="s">
        <v>361</v>
      </c>
      <c r="D2971" s="14" t="s">
        <v>362</v>
      </c>
      <c r="E2971" s="14">
        <v>0</v>
      </c>
    </row>
    <row r="2972" spans="1:5" x14ac:dyDescent="0.25">
      <c r="A2972" s="14" t="s">
        <v>332</v>
      </c>
      <c r="B2972" s="14" t="s">
        <v>333</v>
      </c>
      <c r="C2972" s="14" t="s">
        <v>121</v>
      </c>
      <c r="D2972" s="14" t="s">
        <v>122</v>
      </c>
      <c r="E2972" s="14">
        <v>0</v>
      </c>
    </row>
    <row r="2973" spans="1:5" x14ac:dyDescent="0.25">
      <c r="A2973" s="14" t="s">
        <v>332</v>
      </c>
      <c r="B2973" s="14" t="s">
        <v>333</v>
      </c>
      <c r="C2973" s="14" t="s">
        <v>123</v>
      </c>
      <c r="D2973" s="14" t="s">
        <v>124</v>
      </c>
      <c r="E2973" s="14" t="s">
        <v>335</v>
      </c>
    </row>
    <row r="2974" spans="1:5" x14ac:dyDescent="0.25">
      <c r="A2974" s="14" t="s">
        <v>332</v>
      </c>
      <c r="B2974" s="14" t="s">
        <v>333</v>
      </c>
      <c r="C2974" s="14" t="s">
        <v>125</v>
      </c>
      <c r="D2974" s="14" t="s">
        <v>126</v>
      </c>
      <c r="E2974" s="14" t="s">
        <v>335</v>
      </c>
    </row>
    <row r="2975" spans="1:5" x14ac:dyDescent="0.25">
      <c r="A2975" s="14" t="s">
        <v>332</v>
      </c>
      <c r="B2975" s="14" t="s">
        <v>333</v>
      </c>
      <c r="C2975" s="14" t="s">
        <v>127</v>
      </c>
      <c r="D2975" s="14" t="s">
        <v>128</v>
      </c>
      <c r="E2975" s="14">
        <v>0</v>
      </c>
    </row>
    <row r="2976" spans="1:5" x14ac:dyDescent="0.25">
      <c r="A2976" s="14" t="s">
        <v>332</v>
      </c>
      <c r="B2976" s="14" t="s">
        <v>333</v>
      </c>
      <c r="C2976" s="14" t="s">
        <v>129</v>
      </c>
      <c r="D2976" s="14" t="s">
        <v>130</v>
      </c>
      <c r="E2976" s="14">
        <v>1660</v>
      </c>
    </row>
    <row r="2977" spans="1:5" x14ac:dyDescent="0.25">
      <c r="A2977" s="14" t="s">
        <v>332</v>
      </c>
      <c r="B2977" s="14" t="s">
        <v>333</v>
      </c>
      <c r="C2977" s="14" t="s">
        <v>363</v>
      </c>
      <c r="D2977" s="14" t="s">
        <v>364</v>
      </c>
      <c r="E2977" s="14" t="s">
        <v>335</v>
      </c>
    </row>
    <row r="2978" spans="1:5" x14ac:dyDescent="0.25">
      <c r="A2978" s="14" t="s">
        <v>332</v>
      </c>
      <c r="B2978" s="14" t="s">
        <v>333</v>
      </c>
      <c r="C2978" s="14" t="s">
        <v>365</v>
      </c>
      <c r="D2978" s="14" t="s">
        <v>366</v>
      </c>
      <c r="E2978" s="14">
        <v>0</v>
      </c>
    </row>
    <row r="2979" spans="1:5" x14ac:dyDescent="0.25">
      <c r="A2979" s="14" t="s">
        <v>332</v>
      </c>
      <c r="B2979" s="14" t="s">
        <v>333</v>
      </c>
      <c r="C2979" s="14" t="s">
        <v>131</v>
      </c>
      <c r="D2979" s="14" t="s">
        <v>132</v>
      </c>
      <c r="E2979" s="14">
        <v>0</v>
      </c>
    </row>
    <row r="2980" spans="1:5" x14ac:dyDescent="0.25">
      <c r="A2980" s="14" t="s">
        <v>332</v>
      </c>
      <c r="B2980" s="14" t="s">
        <v>333</v>
      </c>
      <c r="C2980" s="14" t="s">
        <v>367</v>
      </c>
      <c r="D2980" s="14" t="s">
        <v>368</v>
      </c>
      <c r="E2980" s="14" t="s">
        <v>369</v>
      </c>
    </row>
    <row r="2981" spans="1:5" x14ac:dyDescent="0.25">
      <c r="A2981" s="14" t="s">
        <v>332</v>
      </c>
      <c r="B2981" s="14" t="s">
        <v>333</v>
      </c>
      <c r="C2981" s="14" t="s">
        <v>133</v>
      </c>
      <c r="D2981" s="14" t="s">
        <v>134</v>
      </c>
      <c r="E2981" s="14" t="s">
        <v>335</v>
      </c>
    </row>
    <row r="2982" spans="1:5" x14ac:dyDescent="0.25">
      <c r="A2982" s="14" t="s">
        <v>332</v>
      </c>
      <c r="B2982" s="14" t="s">
        <v>333</v>
      </c>
      <c r="C2982" s="14" t="s">
        <v>135</v>
      </c>
      <c r="D2982" s="14" t="s">
        <v>136</v>
      </c>
      <c r="E2982" s="14">
        <v>0</v>
      </c>
    </row>
    <row r="2983" spans="1:5" x14ac:dyDescent="0.25">
      <c r="A2983" s="14" t="s">
        <v>332</v>
      </c>
      <c r="B2983" s="14" t="s">
        <v>333</v>
      </c>
      <c r="C2983" s="14" t="s">
        <v>370</v>
      </c>
      <c r="D2983" s="14" t="s">
        <v>371</v>
      </c>
      <c r="E2983" s="14">
        <v>0</v>
      </c>
    </row>
    <row r="2984" spans="1:5" x14ac:dyDescent="0.25">
      <c r="A2984" s="14" t="s">
        <v>332</v>
      </c>
      <c r="B2984" s="14" t="s">
        <v>333</v>
      </c>
      <c r="C2984" s="14" t="s">
        <v>137</v>
      </c>
      <c r="D2984" s="14" t="s">
        <v>138</v>
      </c>
      <c r="E2984" s="14">
        <v>4068</v>
      </c>
    </row>
    <row r="2985" spans="1:5" x14ac:dyDescent="0.25">
      <c r="A2985" s="14" t="s">
        <v>332</v>
      </c>
      <c r="B2985" s="14" t="s">
        <v>333</v>
      </c>
      <c r="C2985" s="14" t="s">
        <v>139</v>
      </c>
      <c r="D2985" s="14" t="s">
        <v>140</v>
      </c>
      <c r="E2985" s="14">
        <v>0</v>
      </c>
    </row>
    <row r="2986" spans="1:5" x14ac:dyDescent="0.25">
      <c r="A2986" s="14" t="s">
        <v>332</v>
      </c>
      <c r="B2986" s="14" t="s">
        <v>333</v>
      </c>
      <c r="C2986" s="14" t="s">
        <v>141</v>
      </c>
      <c r="D2986" s="14" t="s">
        <v>142</v>
      </c>
      <c r="E2986" s="14">
        <v>3427</v>
      </c>
    </row>
    <row r="2987" spans="1:5" x14ac:dyDescent="0.25">
      <c r="A2987" s="14" t="s">
        <v>332</v>
      </c>
      <c r="B2987" s="14" t="s">
        <v>333</v>
      </c>
      <c r="C2987" s="14" t="s">
        <v>143</v>
      </c>
      <c r="D2987" s="14" t="s">
        <v>144</v>
      </c>
      <c r="E2987" s="14">
        <v>0</v>
      </c>
    </row>
    <row r="2988" spans="1:5" x14ac:dyDescent="0.25">
      <c r="A2988" s="14" t="s">
        <v>332</v>
      </c>
      <c r="B2988" s="14" t="s">
        <v>333</v>
      </c>
      <c r="C2988" s="14" t="s">
        <v>145</v>
      </c>
      <c r="D2988" s="14" t="s">
        <v>146</v>
      </c>
      <c r="E2988" s="14">
        <v>641</v>
      </c>
    </row>
    <row r="2989" spans="1:5" x14ac:dyDescent="0.25">
      <c r="A2989" s="14" t="s">
        <v>332</v>
      </c>
      <c r="B2989" s="14" t="s">
        <v>333</v>
      </c>
      <c r="C2989" s="14" t="s">
        <v>147</v>
      </c>
      <c r="D2989" s="14" t="s">
        <v>148</v>
      </c>
      <c r="E2989" s="14">
        <v>0</v>
      </c>
    </row>
    <row r="2990" spans="1:5" x14ac:dyDescent="0.25">
      <c r="A2990" s="14" t="s">
        <v>332</v>
      </c>
      <c r="B2990" s="14" t="s">
        <v>333</v>
      </c>
      <c r="C2990" s="14" t="s">
        <v>149</v>
      </c>
      <c r="D2990" s="14" t="s">
        <v>150</v>
      </c>
      <c r="E2990" s="14">
        <v>1594</v>
      </c>
    </row>
    <row r="2991" spans="1:5" x14ac:dyDescent="0.25">
      <c r="A2991" s="14" t="s">
        <v>332</v>
      </c>
      <c r="B2991" s="14" t="s">
        <v>333</v>
      </c>
      <c r="C2991" s="14" t="s">
        <v>151</v>
      </c>
      <c r="D2991" s="14" t="s">
        <v>152</v>
      </c>
      <c r="E2991" s="14">
        <v>537</v>
      </c>
    </row>
    <row r="2992" spans="1:5" x14ac:dyDescent="0.25">
      <c r="A2992" s="14" t="s">
        <v>332</v>
      </c>
      <c r="B2992" s="14" t="s">
        <v>333</v>
      </c>
      <c r="C2992" s="14" t="s">
        <v>153</v>
      </c>
      <c r="D2992" s="14" t="s">
        <v>154</v>
      </c>
      <c r="E2992" s="14">
        <v>1057</v>
      </c>
    </row>
    <row r="2993" spans="1:5" x14ac:dyDescent="0.25">
      <c r="A2993" s="14" t="s">
        <v>332</v>
      </c>
      <c r="B2993" s="14" t="s">
        <v>333</v>
      </c>
      <c r="C2993" s="14" t="s">
        <v>155</v>
      </c>
      <c r="D2993" s="14" t="s">
        <v>156</v>
      </c>
      <c r="E2993" s="14">
        <v>0</v>
      </c>
    </row>
    <row r="2994" spans="1:5" x14ac:dyDescent="0.25">
      <c r="A2994" s="14" t="s">
        <v>332</v>
      </c>
      <c r="B2994" s="14" t="s">
        <v>333</v>
      </c>
      <c r="C2994" s="14" t="s">
        <v>157</v>
      </c>
      <c r="D2994" s="14" t="s">
        <v>158</v>
      </c>
      <c r="E2994" s="14" t="s">
        <v>335</v>
      </c>
    </row>
    <row r="2995" spans="1:5" x14ac:dyDescent="0.25">
      <c r="A2995" s="14" t="s">
        <v>332</v>
      </c>
      <c r="B2995" s="14" t="s">
        <v>333</v>
      </c>
      <c r="C2995" s="14" t="s">
        <v>159</v>
      </c>
      <c r="D2995" s="14" t="s">
        <v>160</v>
      </c>
      <c r="E2995" s="14" t="s">
        <v>335</v>
      </c>
    </row>
    <row r="2996" spans="1:5" x14ac:dyDescent="0.25">
      <c r="A2996" s="14" t="s">
        <v>332</v>
      </c>
      <c r="B2996" s="14" t="s">
        <v>333</v>
      </c>
      <c r="C2996" s="14" t="s">
        <v>161</v>
      </c>
      <c r="D2996" s="14" t="s">
        <v>162</v>
      </c>
      <c r="E2996" s="14">
        <v>22238</v>
      </c>
    </row>
    <row r="2997" spans="1:5" x14ac:dyDescent="0.25">
      <c r="A2997" s="14" t="s">
        <v>332</v>
      </c>
      <c r="B2997" s="14" t="s">
        <v>333</v>
      </c>
      <c r="C2997" s="14" t="s">
        <v>163</v>
      </c>
      <c r="D2997" s="14" t="s">
        <v>164</v>
      </c>
      <c r="E2997" s="14" t="s">
        <v>335</v>
      </c>
    </row>
    <row r="2998" spans="1:5" x14ac:dyDescent="0.25">
      <c r="A2998" s="14" t="s">
        <v>332</v>
      </c>
      <c r="B2998" s="14" t="s">
        <v>333</v>
      </c>
      <c r="C2998" s="14" t="s">
        <v>165</v>
      </c>
      <c r="D2998" s="14" t="s">
        <v>166</v>
      </c>
      <c r="E2998" s="14" t="s">
        <v>335</v>
      </c>
    </row>
    <row r="2999" spans="1:5" x14ac:dyDescent="0.25">
      <c r="A2999" s="14" t="s">
        <v>332</v>
      </c>
      <c r="B2999" s="14" t="s">
        <v>333</v>
      </c>
      <c r="C2999" s="14" t="s">
        <v>167</v>
      </c>
      <c r="D2999" s="14" t="s">
        <v>168</v>
      </c>
      <c r="E2999" s="14">
        <v>113</v>
      </c>
    </row>
    <row r="3000" spans="1:5" x14ac:dyDescent="0.25">
      <c r="A3000" s="14" t="s">
        <v>332</v>
      </c>
      <c r="B3000" s="14" t="s">
        <v>333</v>
      </c>
      <c r="C3000" s="14" t="s">
        <v>169</v>
      </c>
      <c r="D3000" s="14" t="s">
        <v>170</v>
      </c>
      <c r="E3000" s="14">
        <v>48270</v>
      </c>
    </row>
    <row r="3001" spans="1:5" x14ac:dyDescent="0.25">
      <c r="A3001" s="14" t="s">
        <v>332</v>
      </c>
      <c r="B3001" s="14" t="s">
        <v>333</v>
      </c>
      <c r="C3001" s="14" t="s">
        <v>171</v>
      </c>
      <c r="D3001" s="14" t="s">
        <v>172</v>
      </c>
      <c r="E3001" s="14">
        <v>12872</v>
      </c>
    </row>
    <row r="3002" spans="1:5" x14ac:dyDescent="0.25">
      <c r="A3002" s="14" t="s">
        <v>332</v>
      </c>
      <c r="B3002" s="14" t="s">
        <v>333</v>
      </c>
      <c r="C3002" s="14" t="s">
        <v>372</v>
      </c>
      <c r="D3002" s="14" t="s">
        <v>373</v>
      </c>
      <c r="E3002" s="14" t="s">
        <v>335</v>
      </c>
    </row>
    <row r="3003" spans="1:5" x14ac:dyDescent="0.25">
      <c r="A3003" s="14" t="s">
        <v>332</v>
      </c>
      <c r="B3003" s="14" t="s">
        <v>333</v>
      </c>
      <c r="C3003" s="14" t="s">
        <v>374</v>
      </c>
      <c r="D3003" s="14" t="s">
        <v>375</v>
      </c>
      <c r="E3003" s="14" t="s">
        <v>335</v>
      </c>
    </row>
    <row r="3004" spans="1:5" x14ac:dyDescent="0.25">
      <c r="A3004" s="14" t="s">
        <v>332</v>
      </c>
      <c r="B3004" s="14" t="s">
        <v>333</v>
      </c>
      <c r="C3004" s="14" t="s">
        <v>173</v>
      </c>
      <c r="D3004" s="14" t="s">
        <v>174</v>
      </c>
      <c r="E3004" s="14">
        <v>18042</v>
      </c>
    </row>
    <row r="3005" spans="1:5" x14ac:dyDescent="0.25">
      <c r="A3005" s="14" t="s">
        <v>332</v>
      </c>
      <c r="B3005" s="14" t="s">
        <v>333</v>
      </c>
      <c r="C3005" s="14" t="s">
        <v>175</v>
      </c>
      <c r="D3005" s="14" t="s">
        <v>176</v>
      </c>
      <c r="E3005" s="14">
        <v>242</v>
      </c>
    </row>
    <row r="3006" spans="1:5" x14ac:dyDescent="0.25">
      <c r="A3006" s="14" t="s">
        <v>332</v>
      </c>
      <c r="B3006" s="14" t="s">
        <v>333</v>
      </c>
      <c r="C3006" s="14" t="s">
        <v>376</v>
      </c>
      <c r="D3006" s="14" t="s">
        <v>377</v>
      </c>
      <c r="E3006" s="14" t="s">
        <v>335</v>
      </c>
    </row>
    <row r="3007" spans="1:5" x14ac:dyDescent="0.25">
      <c r="A3007" s="14" t="s">
        <v>332</v>
      </c>
      <c r="B3007" s="14" t="s">
        <v>333</v>
      </c>
      <c r="C3007" s="14" t="s">
        <v>378</v>
      </c>
      <c r="D3007" s="14" t="s">
        <v>379</v>
      </c>
      <c r="E3007" s="14" t="s">
        <v>335</v>
      </c>
    </row>
    <row r="3008" spans="1:5" x14ac:dyDescent="0.25">
      <c r="A3008" s="14" t="s">
        <v>332</v>
      </c>
      <c r="B3008" s="14" t="s">
        <v>333</v>
      </c>
      <c r="C3008" s="14" t="s">
        <v>177</v>
      </c>
      <c r="D3008" s="14" t="s">
        <v>178</v>
      </c>
      <c r="E3008" s="14" t="s">
        <v>335</v>
      </c>
    </row>
    <row r="3009" spans="1:5" x14ac:dyDescent="0.25">
      <c r="A3009" s="14" t="s">
        <v>332</v>
      </c>
      <c r="B3009" s="14" t="s">
        <v>333</v>
      </c>
      <c r="C3009" s="14" t="s">
        <v>179</v>
      </c>
      <c r="D3009" s="14" t="s">
        <v>180</v>
      </c>
      <c r="E3009" s="14">
        <v>11803</v>
      </c>
    </row>
    <row r="3010" spans="1:5" x14ac:dyDescent="0.25">
      <c r="A3010" s="14" t="s">
        <v>332</v>
      </c>
      <c r="B3010" s="14" t="s">
        <v>333</v>
      </c>
      <c r="C3010" s="14" t="s">
        <v>181</v>
      </c>
      <c r="D3010" s="14" t="s">
        <v>182</v>
      </c>
      <c r="E3010" s="14">
        <v>3871</v>
      </c>
    </row>
    <row r="3011" spans="1:5" x14ac:dyDescent="0.25">
      <c r="A3011" s="14" t="s">
        <v>332</v>
      </c>
      <c r="B3011" s="14" t="s">
        <v>333</v>
      </c>
      <c r="C3011" s="14" t="s">
        <v>183</v>
      </c>
      <c r="D3011" s="14" t="s">
        <v>184</v>
      </c>
      <c r="E3011" s="14">
        <v>7932</v>
      </c>
    </row>
    <row r="3012" spans="1:5" x14ac:dyDescent="0.25">
      <c r="A3012" s="14" t="s">
        <v>332</v>
      </c>
      <c r="B3012" s="14" t="s">
        <v>333</v>
      </c>
      <c r="C3012" s="14" t="s">
        <v>185</v>
      </c>
      <c r="D3012" s="14" t="s">
        <v>186</v>
      </c>
      <c r="E3012" s="14">
        <v>6745</v>
      </c>
    </row>
    <row r="3013" spans="1:5" x14ac:dyDescent="0.25">
      <c r="A3013" s="14" t="s">
        <v>332</v>
      </c>
      <c r="B3013" s="14" t="s">
        <v>333</v>
      </c>
      <c r="C3013" s="14" t="s">
        <v>187</v>
      </c>
      <c r="D3013" s="14" t="s">
        <v>188</v>
      </c>
      <c r="E3013" s="14">
        <v>1719</v>
      </c>
    </row>
    <row r="3014" spans="1:5" x14ac:dyDescent="0.25">
      <c r="A3014" s="14" t="s">
        <v>332</v>
      </c>
      <c r="B3014" s="14" t="s">
        <v>333</v>
      </c>
      <c r="C3014" s="14" t="s">
        <v>189</v>
      </c>
      <c r="D3014" s="14" t="s">
        <v>190</v>
      </c>
      <c r="E3014" s="14">
        <v>464</v>
      </c>
    </row>
    <row r="3015" spans="1:5" x14ac:dyDescent="0.25">
      <c r="A3015" s="14" t="s">
        <v>332</v>
      </c>
      <c r="B3015" s="14" t="s">
        <v>333</v>
      </c>
      <c r="C3015" s="14" t="s">
        <v>191</v>
      </c>
      <c r="D3015" s="14" t="s">
        <v>192</v>
      </c>
      <c r="E3015" s="14">
        <v>4444</v>
      </c>
    </row>
    <row r="3016" spans="1:5" x14ac:dyDescent="0.25">
      <c r="A3016" s="14" t="s">
        <v>332</v>
      </c>
      <c r="B3016" s="14" t="s">
        <v>333</v>
      </c>
      <c r="C3016" s="14" t="s">
        <v>193</v>
      </c>
      <c r="D3016" s="14" t="s">
        <v>194</v>
      </c>
      <c r="E3016" s="14">
        <v>118</v>
      </c>
    </row>
    <row r="3017" spans="1:5" x14ac:dyDescent="0.25">
      <c r="A3017" s="14" t="s">
        <v>332</v>
      </c>
      <c r="B3017" s="14" t="s">
        <v>333</v>
      </c>
      <c r="C3017" s="14" t="s">
        <v>195</v>
      </c>
      <c r="D3017" s="14" t="s">
        <v>196</v>
      </c>
      <c r="E3017" s="14">
        <v>162182</v>
      </c>
    </row>
    <row r="3018" spans="1:5" x14ac:dyDescent="0.25">
      <c r="A3018" s="14" t="s">
        <v>332</v>
      </c>
      <c r="B3018" s="14" t="s">
        <v>333</v>
      </c>
      <c r="C3018" s="14" t="s">
        <v>197</v>
      </c>
      <c r="D3018" s="14" t="s">
        <v>198</v>
      </c>
      <c r="E3018" s="14">
        <v>26155</v>
      </c>
    </row>
    <row r="3019" spans="1:5" x14ac:dyDescent="0.25">
      <c r="A3019" s="14" t="s">
        <v>332</v>
      </c>
      <c r="B3019" s="14" t="s">
        <v>333</v>
      </c>
      <c r="C3019" s="14" t="s">
        <v>199</v>
      </c>
      <c r="D3019" s="14" t="s">
        <v>200</v>
      </c>
      <c r="E3019" s="14">
        <v>2566</v>
      </c>
    </row>
    <row r="3020" spans="1:5" x14ac:dyDescent="0.25">
      <c r="A3020" s="14" t="s">
        <v>332</v>
      </c>
      <c r="B3020" s="14" t="s">
        <v>333</v>
      </c>
      <c r="C3020" s="14" t="s">
        <v>201</v>
      </c>
      <c r="D3020" s="14" t="s">
        <v>202</v>
      </c>
      <c r="E3020" s="14">
        <v>133461</v>
      </c>
    </row>
    <row r="3021" spans="1:5" x14ac:dyDescent="0.25">
      <c r="A3021" s="14" t="s">
        <v>332</v>
      </c>
      <c r="B3021" s="14" t="s">
        <v>333</v>
      </c>
      <c r="C3021" s="14" t="s">
        <v>203</v>
      </c>
      <c r="D3021" s="14" t="s">
        <v>204</v>
      </c>
      <c r="E3021" s="14">
        <v>33311</v>
      </c>
    </row>
    <row r="3022" spans="1:5" x14ac:dyDescent="0.25">
      <c r="A3022" s="14" t="s">
        <v>332</v>
      </c>
      <c r="B3022" s="14" t="s">
        <v>333</v>
      </c>
      <c r="C3022" s="14" t="s">
        <v>205</v>
      </c>
      <c r="D3022" s="14" t="s">
        <v>206</v>
      </c>
      <c r="E3022" s="14">
        <v>100150</v>
      </c>
    </row>
    <row r="3023" spans="1:5" ht="15.75" x14ac:dyDescent="0.3">
      <c r="A3023" s="99" t="s">
        <v>207</v>
      </c>
      <c r="B3023" s="96"/>
      <c r="C3023" s="96"/>
      <c r="D3023" s="96"/>
      <c r="E3023" s="96"/>
    </row>
    <row r="3024" spans="1:5" x14ac:dyDescent="0.25">
      <c r="A3024" s="95" t="s">
        <v>208</v>
      </c>
      <c r="B3024" s="96"/>
      <c r="C3024" s="96"/>
      <c r="D3024" s="96"/>
      <c r="E3024" s="96"/>
    </row>
    <row r="3025" spans="1:5" x14ac:dyDescent="0.25">
      <c r="A3025" s="95" t="s">
        <v>209</v>
      </c>
      <c r="B3025" s="96"/>
      <c r="C3025" s="96"/>
      <c r="D3025" s="96"/>
      <c r="E3025" s="96"/>
    </row>
    <row r="3026" spans="1:5" x14ac:dyDescent="0.25">
      <c r="A3026" s="95" t="s">
        <v>210</v>
      </c>
      <c r="B3026" s="96"/>
      <c r="C3026" s="96"/>
      <c r="D3026" s="96"/>
      <c r="E3026" s="96"/>
    </row>
    <row r="3027" spans="1:5" x14ac:dyDescent="0.25">
      <c r="A3027" s="95" t="s">
        <v>211</v>
      </c>
      <c r="B3027" s="96"/>
      <c r="C3027" s="96"/>
      <c r="D3027" s="96"/>
      <c r="E3027" s="96"/>
    </row>
    <row r="3028" spans="1:5" x14ac:dyDescent="0.25">
      <c r="A3028" s="95" t="s">
        <v>212</v>
      </c>
      <c r="B3028" s="96"/>
      <c r="C3028" s="96"/>
      <c r="D3028" s="96"/>
      <c r="E3028" s="96"/>
    </row>
    <row r="3029" spans="1:5" x14ac:dyDescent="0.25">
      <c r="A3029" s="95" t="s">
        <v>213</v>
      </c>
      <c r="B3029" s="96"/>
      <c r="C3029" s="96"/>
      <c r="D3029" s="96"/>
      <c r="E3029" s="96"/>
    </row>
    <row r="3030" spans="1:5" x14ac:dyDescent="0.25">
      <c r="A3030" s="95" t="s">
        <v>214</v>
      </c>
      <c r="B3030" s="96"/>
      <c r="C3030" s="96"/>
      <c r="D3030" s="96"/>
      <c r="E3030" s="96"/>
    </row>
    <row r="3031" spans="1:5" x14ac:dyDescent="0.25">
      <c r="A3031" s="95" t="s">
        <v>215</v>
      </c>
      <c r="B3031" s="96"/>
      <c r="C3031" s="96"/>
      <c r="D3031" s="96"/>
      <c r="E3031" s="96"/>
    </row>
    <row r="3032" spans="1:5" x14ac:dyDescent="0.25">
      <c r="A3032" s="14"/>
      <c r="B3032" s="14"/>
      <c r="C3032" s="14"/>
      <c r="D3032" s="14"/>
      <c r="E3032" s="14"/>
    </row>
    <row r="3033" spans="1:5" x14ac:dyDescent="0.25">
      <c r="A3033" s="14"/>
      <c r="B3033" s="14"/>
      <c r="C3033" s="14"/>
      <c r="D3033" s="14"/>
      <c r="E3033" s="14"/>
    </row>
    <row r="3034" spans="1:5" x14ac:dyDescent="0.25">
      <c r="C3034"/>
    </row>
    <row r="3035" spans="1:5" x14ac:dyDescent="0.25">
      <c r="C3035"/>
    </row>
    <row r="3036" spans="1:5" x14ac:dyDescent="0.25">
      <c r="C3036"/>
    </row>
    <row r="3037" spans="1:5" x14ac:dyDescent="0.25">
      <c r="C3037"/>
    </row>
    <row r="3038" spans="1:5" x14ac:dyDescent="0.25">
      <c r="A3038" t="s">
        <v>426</v>
      </c>
      <c r="C3038"/>
    </row>
    <row r="3039" spans="1:5" ht="18" x14ac:dyDescent="0.25">
      <c r="A3039" s="97" t="s">
        <v>225</v>
      </c>
      <c r="B3039" s="96"/>
      <c r="C3039" s="96"/>
      <c r="D3039" s="96"/>
      <c r="E3039" s="96"/>
    </row>
    <row r="3040" spans="1:5" ht="16.5" x14ac:dyDescent="0.25">
      <c r="A3040" s="98" t="s">
        <v>1</v>
      </c>
      <c r="B3040" s="96"/>
      <c r="C3040" s="96"/>
      <c r="D3040" s="96"/>
      <c r="E3040" s="96"/>
    </row>
    <row r="3041" spans="1:5" x14ac:dyDescent="0.25">
      <c r="A3041" s="96" t="s">
        <v>2</v>
      </c>
      <c r="B3041" s="96"/>
      <c r="C3041" s="96"/>
      <c r="D3041" s="96"/>
      <c r="E3041" s="96"/>
    </row>
    <row r="3042" spans="1:5" x14ac:dyDescent="0.25">
      <c r="A3042" s="96" t="s">
        <v>3</v>
      </c>
      <c r="B3042" s="96"/>
      <c r="C3042" s="96"/>
      <c r="D3042" s="96"/>
      <c r="E3042" s="96"/>
    </row>
    <row r="3043" spans="1:5" x14ac:dyDescent="0.25">
      <c r="A3043" s="5"/>
      <c r="B3043" s="5"/>
      <c r="C3043" s="5"/>
      <c r="D3043" s="5"/>
      <c r="E3043" s="5"/>
    </row>
    <row r="3044" spans="1:5" x14ac:dyDescent="0.25">
      <c r="A3044" s="2" t="s">
        <v>4</v>
      </c>
      <c r="B3044" s="2" t="s">
        <v>5</v>
      </c>
      <c r="C3044" s="2" t="s">
        <v>6</v>
      </c>
      <c r="D3044" s="2" t="s">
        <v>7</v>
      </c>
      <c r="E3044" s="2" t="s">
        <v>8</v>
      </c>
    </row>
    <row r="3045" spans="1:5" x14ac:dyDescent="0.25">
      <c r="A3045" s="5" t="s">
        <v>403</v>
      </c>
      <c r="B3045" s="5" t="s">
        <v>404</v>
      </c>
      <c r="C3045" s="5" t="s">
        <v>137</v>
      </c>
      <c r="D3045" s="5" t="s">
        <v>226</v>
      </c>
      <c r="E3045" s="5">
        <v>939124</v>
      </c>
    </row>
    <row r="3046" spans="1:5" x14ac:dyDescent="0.25">
      <c r="A3046" s="5" t="s">
        <v>403</v>
      </c>
      <c r="B3046" s="5" t="s">
        <v>404</v>
      </c>
      <c r="C3046" s="5" t="s">
        <v>195</v>
      </c>
      <c r="D3046" s="5" t="s">
        <v>227</v>
      </c>
      <c r="E3046" s="5">
        <v>913386</v>
      </c>
    </row>
    <row r="3047" spans="1:5" x14ac:dyDescent="0.25">
      <c r="A3047" s="5" t="s">
        <v>403</v>
      </c>
      <c r="B3047" s="5" t="s">
        <v>404</v>
      </c>
      <c r="C3047" s="5" t="s">
        <v>381</v>
      </c>
      <c r="D3047" s="5" t="s">
        <v>228</v>
      </c>
      <c r="E3047" s="5">
        <v>284404</v>
      </c>
    </row>
    <row r="3048" spans="1:5" x14ac:dyDescent="0.25">
      <c r="A3048" s="5" t="s">
        <v>403</v>
      </c>
      <c r="B3048" s="5" t="s">
        <v>404</v>
      </c>
      <c r="C3048" s="5" t="s">
        <v>382</v>
      </c>
      <c r="D3048" s="5" t="s">
        <v>229</v>
      </c>
      <c r="E3048" s="5">
        <v>279219</v>
      </c>
    </row>
    <row r="3049" spans="1:5" x14ac:dyDescent="0.25">
      <c r="A3049" s="5" t="s">
        <v>403</v>
      </c>
      <c r="B3049" s="5" t="s">
        <v>404</v>
      </c>
      <c r="C3049" s="5" t="s">
        <v>383</v>
      </c>
      <c r="D3049" s="5" t="s">
        <v>230</v>
      </c>
      <c r="E3049" s="5">
        <v>5185</v>
      </c>
    </row>
    <row r="3050" spans="1:5" x14ac:dyDescent="0.25">
      <c r="A3050" s="5" t="s">
        <v>403</v>
      </c>
      <c r="B3050" s="5" t="s">
        <v>404</v>
      </c>
      <c r="C3050" s="5" t="s">
        <v>384</v>
      </c>
      <c r="D3050" s="5" t="s">
        <v>231</v>
      </c>
      <c r="E3050" s="5">
        <v>429446</v>
      </c>
    </row>
    <row r="3051" spans="1:5" x14ac:dyDescent="0.25">
      <c r="A3051" s="5" t="s">
        <v>403</v>
      </c>
      <c r="B3051" s="5" t="s">
        <v>404</v>
      </c>
      <c r="C3051" s="5" t="s">
        <v>385</v>
      </c>
      <c r="D3051" s="5" t="s">
        <v>232</v>
      </c>
      <c r="E3051" s="5">
        <v>177157</v>
      </c>
    </row>
    <row r="3052" spans="1:5" x14ac:dyDescent="0.25">
      <c r="A3052" s="5" t="s">
        <v>403</v>
      </c>
      <c r="B3052" s="5" t="s">
        <v>404</v>
      </c>
      <c r="C3052" s="5" t="s">
        <v>386</v>
      </c>
      <c r="D3052" s="5" t="s">
        <v>233</v>
      </c>
      <c r="E3052" s="5">
        <v>250738</v>
      </c>
    </row>
    <row r="3053" spans="1:5" x14ac:dyDescent="0.25">
      <c r="A3053" s="5" t="s">
        <v>403</v>
      </c>
      <c r="B3053" s="5" t="s">
        <v>404</v>
      </c>
      <c r="C3053" s="5" t="s">
        <v>387</v>
      </c>
      <c r="D3053" s="5" t="s">
        <v>234</v>
      </c>
      <c r="E3053" s="5">
        <v>1551</v>
      </c>
    </row>
    <row r="3054" spans="1:5" x14ac:dyDescent="0.25">
      <c r="A3054" s="5" t="s">
        <v>403</v>
      </c>
      <c r="B3054" s="5" t="s">
        <v>404</v>
      </c>
      <c r="C3054" s="5" t="s">
        <v>388</v>
      </c>
      <c r="D3054" s="5" t="s">
        <v>235</v>
      </c>
      <c r="E3054" s="5">
        <v>110215</v>
      </c>
    </row>
    <row r="3055" spans="1:5" x14ac:dyDescent="0.25">
      <c r="A3055" s="5" t="s">
        <v>403</v>
      </c>
      <c r="B3055" s="5" t="s">
        <v>404</v>
      </c>
      <c r="C3055" s="5" t="s">
        <v>389</v>
      </c>
      <c r="D3055" s="5" t="s">
        <v>236</v>
      </c>
      <c r="E3055" s="5">
        <v>25398</v>
      </c>
    </row>
    <row r="3056" spans="1:5" x14ac:dyDescent="0.25">
      <c r="A3056" s="5" t="s">
        <v>403</v>
      </c>
      <c r="B3056" s="5" t="s">
        <v>404</v>
      </c>
      <c r="C3056" s="5" t="s">
        <v>390</v>
      </c>
      <c r="D3056" s="5" t="s">
        <v>237</v>
      </c>
      <c r="E3056" s="5">
        <v>38293</v>
      </c>
    </row>
    <row r="3057" spans="1:5" x14ac:dyDescent="0.25">
      <c r="A3057" s="5" t="s">
        <v>403</v>
      </c>
      <c r="B3057" s="5" t="s">
        <v>404</v>
      </c>
      <c r="C3057" s="5" t="s">
        <v>391</v>
      </c>
      <c r="D3057" s="5" t="s">
        <v>238</v>
      </c>
      <c r="E3057" s="5">
        <v>28058</v>
      </c>
    </row>
    <row r="3058" spans="1:5" x14ac:dyDescent="0.25">
      <c r="A3058" s="5" t="s">
        <v>403</v>
      </c>
      <c r="B3058" s="5" t="s">
        <v>404</v>
      </c>
      <c r="C3058" s="5" t="s">
        <v>392</v>
      </c>
      <c r="D3058" s="5" t="s">
        <v>239</v>
      </c>
      <c r="E3058" s="5">
        <v>18466</v>
      </c>
    </row>
    <row r="3059" spans="1:5" x14ac:dyDescent="0.25">
      <c r="A3059" s="5" t="s">
        <v>403</v>
      </c>
      <c r="B3059" s="5" t="s">
        <v>404</v>
      </c>
      <c r="C3059" s="5" t="s">
        <v>393</v>
      </c>
      <c r="D3059" s="5" t="s">
        <v>240</v>
      </c>
      <c r="E3059" s="5">
        <v>11908</v>
      </c>
    </row>
    <row r="3060" spans="1:5" x14ac:dyDescent="0.25">
      <c r="A3060" s="5" t="s">
        <v>403</v>
      </c>
      <c r="B3060" s="5" t="s">
        <v>404</v>
      </c>
      <c r="C3060" s="5" t="s">
        <v>394</v>
      </c>
      <c r="D3060" s="5" t="s">
        <v>241</v>
      </c>
      <c r="E3060" s="5">
        <v>11484</v>
      </c>
    </row>
    <row r="3061" spans="1:5" x14ac:dyDescent="0.25">
      <c r="A3061" s="5" t="s">
        <v>403</v>
      </c>
      <c r="B3061" s="5" t="s">
        <v>404</v>
      </c>
      <c r="C3061" s="5" t="s">
        <v>395</v>
      </c>
      <c r="D3061" s="5" t="s">
        <v>242</v>
      </c>
      <c r="E3061" s="5">
        <v>424</v>
      </c>
    </row>
    <row r="3062" spans="1:5" x14ac:dyDescent="0.25">
      <c r="A3062" s="5" t="s">
        <v>403</v>
      </c>
      <c r="B3062" s="5" t="s">
        <v>404</v>
      </c>
      <c r="C3062" s="5" t="s">
        <v>396</v>
      </c>
      <c r="D3062" s="5" t="s">
        <v>243</v>
      </c>
      <c r="E3062" s="5">
        <v>29008</v>
      </c>
    </row>
    <row r="3063" spans="1:5" x14ac:dyDescent="0.25">
      <c r="A3063" s="5" t="s">
        <v>403</v>
      </c>
      <c r="B3063" s="5" t="s">
        <v>404</v>
      </c>
      <c r="C3063" s="5" t="s">
        <v>397</v>
      </c>
      <c r="D3063" s="5" t="s">
        <v>244</v>
      </c>
      <c r="E3063" s="5">
        <v>24355</v>
      </c>
    </row>
    <row r="3064" spans="1:5" x14ac:dyDescent="0.25">
      <c r="A3064" s="5" t="s">
        <v>403</v>
      </c>
      <c r="B3064" s="5" t="s">
        <v>404</v>
      </c>
      <c r="C3064" s="5" t="s">
        <v>398</v>
      </c>
      <c r="D3064" s="5" t="s">
        <v>245</v>
      </c>
      <c r="E3064" s="5">
        <v>24050</v>
      </c>
    </row>
    <row r="3065" spans="1:5" x14ac:dyDescent="0.25">
      <c r="A3065" s="5" t="s">
        <v>403</v>
      </c>
      <c r="B3065" s="5" t="s">
        <v>404</v>
      </c>
      <c r="C3065" s="5" t="s">
        <v>399</v>
      </c>
      <c r="D3065" s="5" t="s">
        <v>246</v>
      </c>
      <c r="E3065" s="5">
        <v>15601</v>
      </c>
    </row>
    <row r="3066" spans="1:5" x14ac:dyDescent="0.25">
      <c r="A3066" s="5" t="s">
        <v>403</v>
      </c>
      <c r="B3066" s="5" t="s">
        <v>404</v>
      </c>
      <c r="C3066" s="5" t="s">
        <v>400</v>
      </c>
      <c r="D3066" s="5" t="s">
        <v>247</v>
      </c>
      <c r="E3066" s="5">
        <v>10137</v>
      </c>
    </row>
    <row r="3067" spans="1:5" ht="15.75" x14ac:dyDescent="0.3">
      <c r="A3067" s="99" t="s">
        <v>207</v>
      </c>
      <c r="B3067" s="96"/>
      <c r="C3067" s="96"/>
      <c r="D3067" s="96"/>
      <c r="E3067" s="96"/>
    </row>
    <row r="3068" spans="1:5" x14ac:dyDescent="0.25">
      <c r="A3068" s="95" t="s">
        <v>248</v>
      </c>
      <c r="B3068" s="96"/>
      <c r="C3068" s="96"/>
      <c r="D3068" s="96"/>
      <c r="E3068" s="96"/>
    </row>
    <row r="3069" spans="1:5" x14ac:dyDescent="0.25">
      <c r="A3069" s="95" t="s">
        <v>249</v>
      </c>
      <c r="B3069" s="96"/>
      <c r="C3069" s="96"/>
      <c r="D3069" s="96"/>
      <c r="E3069" s="96"/>
    </row>
    <row r="3070" spans="1:5" x14ac:dyDescent="0.25">
      <c r="A3070" s="95" t="s">
        <v>250</v>
      </c>
      <c r="B3070" s="96"/>
      <c r="C3070" s="96"/>
      <c r="D3070" s="96"/>
      <c r="E3070" s="96"/>
    </row>
    <row r="3071" spans="1:5" x14ac:dyDescent="0.25">
      <c r="A3071" s="95" t="s">
        <v>251</v>
      </c>
      <c r="B3071" s="96"/>
      <c r="C3071" s="96"/>
      <c r="D3071" s="96"/>
      <c r="E3071" s="96"/>
    </row>
    <row r="3072" spans="1:5" x14ac:dyDescent="0.25">
      <c r="A3072" s="95" t="s">
        <v>252</v>
      </c>
      <c r="B3072" s="96"/>
      <c r="C3072" s="96"/>
      <c r="D3072" s="96"/>
      <c r="E3072" s="96"/>
    </row>
    <row r="3073" spans="1:5" x14ac:dyDescent="0.25">
      <c r="A3073" s="95" t="s">
        <v>253</v>
      </c>
      <c r="B3073" s="96"/>
      <c r="C3073" s="96"/>
      <c r="D3073" s="96"/>
      <c r="E3073" s="96"/>
    </row>
    <row r="3074" spans="1:5" x14ac:dyDescent="0.25">
      <c r="A3074" s="95" t="s">
        <v>254</v>
      </c>
      <c r="B3074" s="96"/>
      <c r="C3074" s="96"/>
      <c r="D3074" s="96"/>
      <c r="E3074" s="96"/>
    </row>
    <row r="3075" spans="1:5" x14ac:dyDescent="0.25">
      <c r="A3075" s="95" t="s">
        <v>212</v>
      </c>
      <c r="B3075" s="96"/>
      <c r="C3075" s="96"/>
      <c r="D3075" s="96"/>
      <c r="E3075" s="96"/>
    </row>
    <row r="3076" spans="1:5" x14ac:dyDescent="0.25">
      <c r="A3076" s="95" t="s">
        <v>255</v>
      </c>
      <c r="B3076" s="96"/>
      <c r="C3076" s="96"/>
      <c r="D3076" s="96"/>
      <c r="E3076" s="96"/>
    </row>
    <row r="3077" spans="1:5" x14ac:dyDescent="0.25">
      <c r="A3077" s="5"/>
      <c r="B3077" s="5"/>
      <c r="C3077" s="5"/>
      <c r="D3077" s="5"/>
      <c r="E3077" s="5"/>
    </row>
    <row r="3078" spans="1:5" x14ac:dyDescent="0.25">
      <c r="A3078" s="5"/>
      <c r="B3078" s="5"/>
      <c r="C3078" s="5"/>
      <c r="D3078" s="5"/>
      <c r="E3078" s="5"/>
    </row>
    <row r="3079" spans="1:5" ht="18" x14ac:dyDescent="0.25">
      <c r="A3079" s="97" t="s">
        <v>225</v>
      </c>
      <c r="B3079" s="96"/>
      <c r="C3079" s="96"/>
      <c r="D3079" s="96"/>
      <c r="E3079" s="96"/>
    </row>
    <row r="3080" spans="1:5" ht="16.5" x14ac:dyDescent="0.25">
      <c r="A3080" s="98" t="s">
        <v>1</v>
      </c>
      <c r="B3080" s="96"/>
      <c r="C3080" s="96"/>
      <c r="D3080" s="96"/>
      <c r="E3080" s="96"/>
    </row>
    <row r="3081" spans="1:5" x14ac:dyDescent="0.25">
      <c r="A3081" s="96" t="s">
        <v>2</v>
      </c>
      <c r="B3081" s="96"/>
      <c r="C3081" s="96"/>
      <c r="D3081" s="96"/>
      <c r="E3081" s="96"/>
    </row>
    <row r="3082" spans="1:5" x14ac:dyDescent="0.25">
      <c r="A3082" s="96" t="s">
        <v>3</v>
      </c>
      <c r="B3082" s="96"/>
      <c r="C3082" s="96"/>
      <c r="D3082" s="96"/>
      <c r="E3082" s="96"/>
    </row>
    <row r="3083" spans="1:5" x14ac:dyDescent="0.25">
      <c r="A3083" s="14"/>
      <c r="B3083" s="14"/>
      <c r="C3083" s="14"/>
      <c r="D3083" s="14"/>
      <c r="E3083" s="14"/>
    </row>
    <row r="3084" spans="1:5" x14ac:dyDescent="0.25">
      <c r="A3084" s="2" t="s">
        <v>4</v>
      </c>
      <c r="B3084" s="2" t="s">
        <v>5</v>
      </c>
      <c r="C3084" s="2" t="s">
        <v>6</v>
      </c>
      <c r="D3084" s="2" t="s">
        <v>7</v>
      </c>
      <c r="E3084" s="2" t="s">
        <v>414</v>
      </c>
    </row>
    <row r="3085" spans="1:5" x14ac:dyDescent="0.25">
      <c r="A3085" s="14" t="s">
        <v>403</v>
      </c>
      <c r="B3085" s="14" t="s">
        <v>404</v>
      </c>
      <c r="C3085" s="14" t="s">
        <v>137</v>
      </c>
      <c r="D3085" s="14" t="s">
        <v>226</v>
      </c>
      <c r="E3085" s="14">
        <v>861184</v>
      </c>
    </row>
    <row r="3086" spans="1:5" x14ac:dyDescent="0.25">
      <c r="A3086" s="14" t="s">
        <v>403</v>
      </c>
      <c r="B3086" s="14" t="s">
        <v>404</v>
      </c>
      <c r="C3086" s="14" t="s">
        <v>195</v>
      </c>
      <c r="D3086" s="14" t="s">
        <v>227</v>
      </c>
      <c r="E3086" s="14">
        <v>835303</v>
      </c>
    </row>
    <row r="3087" spans="1:5" x14ac:dyDescent="0.25">
      <c r="A3087" s="14" t="s">
        <v>403</v>
      </c>
      <c r="B3087" s="14" t="s">
        <v>404</v>
      </c>
      <c r="C3087" s="14" t="s">
        <v>381</v>
      </c>
      <c r="D3087" s="14" t="s">
        <v>228</v>
      </c>
      <c r="E3087" s="14">
        <v>270566</v>
      </c>
    </row>
    <row r="3088" spans="1:5" x14ac:dyDescent="0.25">
      <c r="A3088" s="14" t="s">
        <v>403</v>
      </c>
      <c r="B3088" s="14" t="s">
        <v>404</v>
      </c>
      <c r="C3088" s="14" t="s">
        <v>382</v>
      </c>
      <c r="D3088" s="14" t="s">
        <v>229</v>
      </c>
      <c r="E3088" s="14">
        <v>265495</v>
      </c>
    </row>
    <row r="3089" spans="1:5" x14ac:dyDescent="0.25">
      <c r="A3089" s="14" t="s">
        <v>403</v>
      </c>
      <c r="B3089" s="14" t="s">
        <v>404</v>
      </c>
      <c r="C3089" s="14" t="s">
        <v>383</v>
      </c>
      <c r="D3089" s="14" t="s">
        <v>230</v>
      </c>
      <c r="E3089" s="14">
        <v>5071</v>
      </c>
    </row>
    <row r="3090" spans="1:5" x14ac:dyDescent="0.25">
      <c r="A3090" s="14" t="s">
        <v>403</v>
      </c>
      <c r="B3090" s="14" t="s">
        <v>404</v>
      </c>
      <c r="C3090" s="14" t="s">
        <v>384</v>
      </c>
      <c r="D3090" s="14" t="s">
        <v>231</v>
      </c>
      <c r="E3090" s="14">
        <v>360098</v>
      </c>
    </row>
    <row r="3091" spans="1:5" x14ac:dyDescent="0.25">
      <c r="A3091" s="14" t="s">
        <v>403</v>
      </c>
      <c r="B3091" s="14" t="s">
        <v>404</v>
      </c>
      <c r="C3091" s="14" t="s">
        <v>385</v>
      </c>
      <c r="D3091" s="14" t="s">
        <v>232</v>
      </c>
      <c r="E3091" s="14">
        <v>169265</v>
      </c>
    </row>
    <row r="3092" spans="1:5" x14ac:dyDescent="0.25">
      <c r="A3092" s="14" t="s">
        <v>403</v>
      </c>
      <c r="B3092" s="14" t="s">
        <v>404</v>
      </c>
      <c r="C3092" s="14" t="s">
        <v>386</v>
      </c>
      <c r="D3092" s="14" t="s">
        <v>233</v>
      </c>
      <c r="E3092" s="14">
        <v>189166</v>
      </c>
    </row>
    <row r="3093" spans="1:5" x14ac:dyDescent="0.25">
      <c r="A3093" s="14" t="s">
        <v>403</v>
      </c>
      <c r="B3093" s="14" t="s">
        <v>404</v>
      </c>
      <c r="C3093" s="14" t="s">
        <v>387</v>
      </c>
      <c r="D3093" s="14" t="s">
        <v>234</v>
      </c>
      <c r="E3093" s="14">
        <v>1667</v>
      </c>
    </row>
    <row r="3094" spans="1:5" x14ac:dyDescent="0.25">
      <c r="A3094" s="14" t="s">
        <v>403</v>
      </c>
      <c r="B3094" s="14" t="s">
        <v>404</v>
      </c>
      <c r="C3094" s="14" t="s">
        <v>388</v>
      </c>
      <c r="D3094" s="14" t="s">
        <v>235</v>
      </c>
      <c r="E3094" s="14">
        <v>109751</v>
      </c>
    </row>
    <row r="3095" spans="1:5" x14ac:dyDescent="0.25">
      <c r="A3095" s="14" t="s">
        <v>403</v>
      </c>
      <c r="B3095" s="14" t="s">
        <v>404</v>
      </c>
      <c r="C3095" s="14" t="s">
        <v>389</v>
      </c>
      <c r="D3095" s="14" t="s">
        <v>236</v>
      </c>
      <c r="E3095" s="14">
        <v>24813</v>
      </c>
    </row>
    <row r="3096" spans="1:5" x14ac:dyDescent="0.25">
      <c r="A3096" s="14" t="s">
        <v>403</v>
      </c>
      <c r="B3096" s="14" t="s">
        <v>404</v>
      </c>
      <c r="C3096" s="14" t="s">
        <v>390</v>
      </c>
      <c r="D3096" s="14" t="s">
        <v>237</v>
      </c>
      <c r="E3096" s="14">
        <v>36922</v>
      </c>
    </row>
    <row r="3097" spans="1:5" x14ac:dyDescent="0.25">
      <c r="A3097" s="14" t="s">
        <v>403</v>
      </c>
      <c r="B3097" s="14" t="s">
        <v>404</v>
      </c>
      <c r="C3097" s="14" t="s">
        <v>391</v>
      </c>
      <c r="D3097" s="14" t="s">
        <v>238</v>
      </c>
      <c r="E3097" s="14">
        <v>29340</v>
      </c>
    </row>
    <row r="3098" spans="1:5" x14ac:dyDescent="0.25">
      <c r="A3098" s="14" t="s">
        <v>403</v>
      </c>
      <c r="B3098" s="14" t="s">
        <v>404</v>
      </c>
      <c r="C3098" s="14" t="s">
        <v>392</v>
      </c>
      <c r="D3098" s="14" t="s">
        <v>239</v>
      </c>
      <c r="E3098" s="14">
        <v>18676</v>
      </c>
    </row>
    <row r="3099" spans="1:5" x14ac:dyDescent="0.25">
      <c r="A3099" s="14" t="s">
        <v>403</v>
      </c>
      <c r="B3099" s="14" t="s">
        <v>404</v>
      </c>
      <c r="C3099" s="14" t="s">
        <v>393</v>
      </c>
      <c r="D3099" s="14" t="s">
        <v>240</v>
      </c>
      <c r="E3099" s="14">
        <v>18623</v>
      </c>
    </row>
    <row r="3100" spans="1:5" x14ac:dyDescent="0.25">
      <c r="A3100" s="14" t="s">
        <v>403</v>
      </c>
      <c r="B3100" s="14" t="s">
        <v>404</v>
      </c>
      <c r="C3100" s="14" t="s">
        <v>394</v>
      </c>
      <c r="D3100" s="14" t="s">
        <v>241</v>
      </c>
      <c r="E3100" s="14">
        <v>18096</v>
      </c>
    </row>
    <row r="3101" spans="1:5" x14ac:dyDescent="0.25">
      <c r="A3101" s="14" t="s">
        <v>403</v>
      </c>
      <c r="B3101" s="14" t="s">
        <v>404</v>
      </c>
      <c r="C3101" s="14" t="s">
        <v>395</v>
      </c>
      <c r="D3101" s="14" t="s">
        <v>242</v>
      </c>
      <c r="E3101" s="14">
        <v>527</v>
      </c>
    </row>
    <row r="3102" spans="1:5" x14ac:dyDescent="0.25">
      <c r="A3102" s="14" t="s">
        <v>403</v>
      </c>
      <c r="B3102" s="14" t="s">
        <v>404</v>
      </c>
      <c r="C3102" s="14" t="s">
        <v>396</v>
      </c>
      <c r="D3102" s="14" t="s">
        <v>243</v>
      </c>
      <c r="E3102" s="14">
        <v>27426</v>
      </c>
    </row>
    <row r="3103" spans="1:5" x14ac:dyDescent="0.25">
      <c r="A3103" s="14" t="s">
        <v>403</v>
      </c>
      <c r="B3103" s="14" t="s">
        <v>404</v>
      </c>
      <c r="C3103" s="14" t="s">
        <v>397</v>
      </c>
      <c r="D3103" s="14" t="s">
        <v>244</v>
      </c>
      <c r="E3103" s="14">
        <v>27378</v>
      </c>
    </row>
    <row r="3104" spans="1:5" x14ac:dyDescent="0.25">
      <c r="A3104" s="14" t="s">
        <v>403</v>
      </c>
      <c r="B3104" s="14" t="s">
        <v>404</v>
      </c>
      <c r="C3104" s="14" t="s">
        <v>398</v>
      </c>
      <c r="D3104" s="14" t="s">
        <v>245</v>
      </c>
      <c r="E3104" s="14">
        <v>21461</v>
      </c>
    </row>
    <row r="3105" spans="1:5" x14ac:dyDescent="0.25">
      <c r="A3105" s="14" t="s">
        <v>403</v>
      </c>
      <c r="B3105" s="14" t="s">
        <v>404</v>
      </c>
      <c r="C3105" s="14" t="s">
        <v>399</v>
      </c>
      <c r="D3105" s="14" t="s">
        <v>246</v>
      </c>
      <c r="E3105" s="14">
        <v>15855</v>
      </c>
    </row>
    <row r="3106" spans="1:5" x14ac:dyDescent="0.25">
      <c r="A3106" s="14" t="s">
        <v>403</v>
      </c>
      <c r="B3106" s="14" t="s">
        <v>404</v>
      </c>
      <c r="C3106" s="14" t="s">
        <v>400</v>
      </c>
      <c r="D3106" s="14" t="s">
        <v>247</v>
      </c>
      <c r="E3106" s="14">
        <v>10026</v>
      </c>
    </row>
    <row r="3107" spans="1:5" ht="15.75" x14ac:dyDescent="0.3">
      <c r="A3107" s="99" t="s">
        <v>207</v>
      </c>
      <c r="B3107" s="96"/>
      <c r="C3107" s="96"/>
      <c r="D3107" s="96"/>
      <c r="E3107" s="96"/>
    </row>
    <row r="3108" spans="1:5" x14ac:dyDescent="0.25">
      <c r="A3108" s="95" t="s">
        <v>248</v>
      </c>
      <c r="B3108" s="96"/>
      <c r="C3108" s="96"/>
      <c r="D3108" s="96"/>
      <c r="E3108" s="96"/>
    </row>
    <row r="3109" spans="1:5" x14ac:dyDescent="0.25">
      <c r="A3109" s="95" t="s">
        <v>249</v>
      </c>
      <c r="B3109" s="96"/>
      <c r="C3109" s="96"/>
      <c r="D3109" s="96"/>
      <c r="E3109" s="96"/>
    </row>
    <row r="3110" spans="1:5" x14ac:dyDescent="0.25">
      <c r="A3110" s="95" t="s">
        <v>250</v>
      </c>
      <c r="B3110" s="96"/>
      <c r="C3110" s="96"/>
      <c r="D3110" s="96"/>
      <c r="E3110" s="96"/>
    </row>
    <row r="3111" spans="1:5" x14ac:dyDescent="0.25">
      <c r="A3111" s="95" t="s">
        <v>251</v>
      </c>
      <c r="B3111" s="96"/>
      <c r="C3111" s="96"/>
      <c r="D3111" s="96"/>
      <c r="E3111" s="96"/>
    </row>
    <row r="3112" spans="1:5" x14ac:dyDescent="0.25">
      <c r="A3112" s="95" t="s">
        <v>252</v>
      </c>
      <c r="B3112" s="96"/>
      <c r="C3112" s="96"/>
      <c r="D3112" s="96"/>
      <c r="E3112" s="96"/>
    </row>
    <row r="3113" spans="1:5" x14ac:dyDescent="0.25">
      <c r="A3113" s="95" t="s">
        <v>253</v>
      </c>
      <c r="B3113" s="96"/>
      <c r="C3113" s="96"/>
      <c r="D3113" s="96"/>
      <c r="E3113" s="96"/>
    </row>
    <row r="3114" spans="1:5" x14ac:dyDescent="0.25">
      <c r="A3114" s="95" t="s">
        <v>254</v>
      </c>
      <c r="B3114" s="96"/>
      <c r="C3114" s="96"/>
      <c r="D3114" s="96"/>
      <c r="E3114" s="96"/>
    </row>
    <row r="3115" spans="1:5" x14ac:dyDescent="0.25">
      <c r="A3115" s="95" t="s">
        <v>212</v>
      </c>
      <c r="B3115" s="96"/>
      <c r="C3115" s="96"/>
      <c r="D3115" s="96"/>
      <c r="E3115" s="96"/>
    </row>
    <row r="3116" spans="1:5" x14ac:dyDescent="0.25">
      <c r="A3116" s="95" t="s">
        <v>321</v>
      </c>
      <c r="B3116" s="96"/>
      <c r="C3116" s="96"/>
      <c r="D3116" s="96"/>
      <c r="E3116" s="96"/>
    </row>
    <row r="3117" spans="1:5" x14ac:dyDescent="0.25">
      <c r="A3117" s="14"/>
      <c r="B3117" s="14"/>
      <c r="C3117" s="14"/>
      <c r="D3117" s="14"/>
      <c r="E3117" s="14"/>
    </row>
    <row r="3118" spans="1:5" x14ac:dyDescent="0.25">
      <c r="C3118"/>
    </row>
    <row r="3119" spans="1:5" x14ac:dyDescent="0.25">
      <c r="C3119"/>
    </row>
    <row r="3120" spans="1:5" x14ac:dyDescent="0.25">
      <c r="C3120"/>
    </row>
    <row r="3121" spans="1:5" ht="18" x14ac:dyDescent="0.25">
      <c r="A3121" s="97" t="s">
        <v>225</v>
      </c>
      <c r="B3121" s="96"/>
      <c r="C3121" s="96"/>
      <c r="D3121" s="96"/>
      <c r="E3121" s="96"/>
    </row>
    <row r="3122" spans="1:5" ht="16.5" x14ac:dyDescent="0.25">
      <c r="A3122" s="98" t="s">
        <v>1</v>
      </c>
      <c r="B3122" s="96"/>
      <c r="C3122" s="96"/>
      <c r="D3122" s="96"/>
      <c r="E3122" s="96"/>
    </row>
    <row r="3123" spans="1:5" x14ac:dyDescent="0.25">
      <c r="A3123" s="96" t="s">
        <v>2</v>
      </c>
      <c r="B3123" s="96"/>
      <c r="C3123" s="96"/>
      <c r="D3123" s="96"/>
      <c r="E3123" s="96"/>
    </row>
    <row r="3124" spans="1:5" x14ac:dyDescent="0.25">
      <c r="A3124" s="96" t="s">
        <v>3</v>
      </c>
      <c r="B3124" s="96"/>
      <c r="C3124" s="96"/>
      <c r="D3124" s="96"/>
      <c r="E3124" s="96"/>
    </row>
    <row r="3125" spans="1:5" x14ac:dyDescent="0.25">
      <c r="A3125" s="14"/>
      <c r="B3125" s="14"/>
      <c r="C3125" s="14"/>
      <c r="D3125" s="14"/>
      <c r="E3125" s="14"/>
    </row>
    <row r="3126" spans="1:5" x14ac:dyDescent="0.25">
      <c r="A3126" s="2" t="s">
        <v>4</v>
      </c>
      <c r="B3126" s="2" t="s">
        <v>5</v>
      </c>
      <c r="C3126" s="2" t="s">
        <v>6</v>
      </c>
      <c r="D3126" s="2" t="s">
        <v>7</v>
      </c>
      <c r="E3126" s="2" t="s">
        <v>205</v>
      </c>
    </row>
    <row r="3127" spans="1:5" x14ac:dyDescent="0.25">
      <c r="A3127" s="14" t="s">
        <v>403</v>
      </c>
      <c r="B3127" s="14" t="s">
        <v>404</v>
      </c>
      <c r="C3127" s="14" t="s">
        <v>137</v>
      </c>
      <c r="D3127" s="14" t="s">
        <v>226</v>
      </c>
      <c r="E3127" s="14">
        <v>864334</v>
      </c>
    </row>
    <row r="3128" spans="1:5" x14ac:dyDescent="0.25">
      <c r="A3128" s="14" t="s">
        <v>403</v>
      </c>
      <c r="B3128" s="14" t="s">
        <v>404</v>
      </c>
      <c r="C3128" s="14" t="s">
        <v>195</v>
      </c>
      <c r="D3128" s="14" t="s">
        <v>227</v>
      </c>
      <c r="E3128" s="14">
        <v>837454</v>
      </c>
    </row>
    <row r="3129" spans="1:5" x14ac:dyDescent="0.25">
      <c r="A3129" s="14" t="s">
        <v>403</v>
      </c>
      <c r="B3129" s="14" t="s">
        <v>404</v>
      </c>
      <c r="C3129" s="14" t="s">
        <v>381</v>
      </c>
      <c r="D3129" s="14" t="s">
        <v>228</v>
      </c>
      <c r="E3129" s="14">
        <v>256018</v>
      </c>
    </row>
    <row r="3130" spans="1:5" x14ac:dyDescent="0.25">
      <c r="A3130" s="14" t="s">
        <v>403</v>
      </c>
      <c r="B3130" s="14" t="s">
        <v>404</v>
      </c>
      <c r="C3130" s="14" t="s">
        <v>382</v>
      </c>
      <c r="D3130" s="14" t="s">
        <v>229</v>
      </c>
      <c r="E3130" s="14">
        <v>250919</v>
      </c>
    </row>
    <row r="3131" spans="1:5" x14ac:dyDescent="0.25">
      <c r="A3131" s="14" t="s">
        <v>403</v>
      </c>
      <c r="B3131" s="14" t="s">
        <v>404</v>
      </c>
      <c r="C3131" s="14" t="s">
        <v>383</v>
      </c>
      <c r="D3131" s="14" t="s">
        <v>230</v>
      </c>
      <c r="E3131" s="14">
        <v>5099</v>
      </c>
    </row>
    <row r="3132" spans="1:5" x14ac:dyDescent="0.25">
      <c r="A3132" s="14" t="s">
        <v>403</v>
      </c>
      <c r="B3132" s="14" t="s">
        <v>404</v>
      </c>
      <c r="C3132" s="14" t="s">
        <v>384</v>
      </c>
      <c r="D3132" s="14" t="s">
        <v>231</v>
      </c>
      <c r="E3132" s="14">
        <v>365778</v>
      </c>
    </row>
    <row r="3133" spans="1:5" x14ac:dyDescent="0.25">
      <c r="A3133" s="14" t="s">
        <v>403</v>
      </c>
      <c r="B3133" s="14" t="s">
        <v>404</v>
      </c>
      <c r="C3133" s="14" t="s">
        <v>385</v>
      </c>
      <c r="D3133" s="14" t="s">
        <v>232</v>
      </c>
      <c r="E3133" s="14">
        <v>169253</v>
      </c>
    </row>
    <row r="3134" spans="1:5" x14ac:dyDescent="0.25">
      <c r="A3134" s="14" t="s">
        <v>403</v>
      </c>
      <c r="B3134" s="14" t="s">
        <v>404</v>
      </c>
      <c r="C3134" s="14" t="s">
        <v>386</v>
      </c>
      <c r="D3134" s="14" t="s">
        <v>233</v>
      </c>
      <c r="E3134" s="14">
        <v>194605</v>
      </c>
    </row>
    <row r="3135" spans="1:5" x14ac:dyDescent="0.25">
      <c r="A3135" s="14" t="s">
        <v>403</v>
      </c>
      <c r="B3135" s="14" t="s">
        <v>404</v>
      </c>
      <c r="C3135" s="14" t="s">
        <v>387</v>
      </c>
      <c r="D3135" s="14" t="s">
        <v>234</v>
      </c>
      <c r="E3135" s="14">
        <v>1920</v>
      </c>
    </row>
    <row r="3136" spans="1:5" x14ac:dyDescent="0.25">
      <c r="A3136" s="14" t="s">
        <v>403</v>
      </c>
      <c r="B3136" s="14" t="s">
        <v>404</v>
      </c>
      <c r="C3136" s="14" t="s">
        <v>388</v>
      </c>
      <c r="D3136" s="14" t="s">
        <v>235</v>
      </c>
      <c r="E3136" s="14">
        <v>109960</v>
      </c>
    </row>
    <row r="3137" spans="1:5" x14ac:dyDescent="0.25">
      <c r="A3137" s="14" t="s">
        <v>403</v>
      </c>
      <c r="B3137" s="14" t="s">
        <v>404</v>
      </c>
      <c r="C3137" s="14" t="s">
        <v>389</v>
      </c>
      <c r="D3137" s="14" t="s">
        <v>236</v>
      </c>
      <c r="E3137" s="14">
        <v>23987</v>
      </c>
    </row>
    <row r="3138" spans="1:5" x14ac:dyDescent="0.25">
      <c r="A3138" s="14" t="s">
        <v>403</v>
      </c>
      <c r="B3138" s="14" t="s">
        <v>404</v>
      </c>
      <c r="C3138" s="14" t="s">
        <v>390</v>
      </c>
      <c r="D3138" s="14" t="s">
        <v>237</v>
      </c>
      <c r="E3138" s="14">
        <v>37100</v>
      </c>
    </row>
    <row r="3139" spans="1:5" x14ac:dyDescent="0.25">
      <c r="A3139" s="14" t="s">
        <v>403</v>
      </c>
      <c r="B3139" s="14" t="s">
        <v>404</v>
      </c>
      <c r="C3139" s="14" t="s">
        <v>391</v>
      </c>
      <c r="D3139" s="14" t="s">
        <v>238</v>
      </c>
      <c r="E3139" s="14">
        <v>29652</v>
      </c>
    </row>
    <row r="3140" spans="1:5" x14ac:dyDescent="0.25">
      <c r="A3140" s="14" t="s">
        <v>403</v>
      </c>
      <c r="B3140" s="14" t="s">
        <v>404</v>
      </c>
      <c r="C3140" s="14" t="s">
        <v>392</v>
      </c>
      <c r="D3140" s="14" t="s">
        <v>239</v>
      </c>
      <c r="E3140" s="14">
        <v>19221</v>
      </c>
    </row>
    <row r="3141" spans="1:5" x14ac:dyDescent="0.25">
      <c r="A3141" s="14" t="s">
        <v>403</v>
      </c>
      <c r="B3141" s="14" t="s">
        <v>404</v>
      </c>
      <c r="C3141" s="14" t="s">
        <v>393</v>
      </c>
      <c r="D3141" s="14" t="s">
        <v>240</v>
      </c>
      <c r="E3141" s="14">
        <v>26001</v>
      </c>
    </row>
    <row r="3142" spans="1:5" x14ac:dyDescent="0.25">
      <c r="A3142" s="14" t="s">
        <v>403</v>
      </c>
      <c r="B3142" s="14" t="s">
        <v>404</v>
      </c>
      <c r="C3142" s="14" t="s">
        <v>394</v>
      </c>
      <c r="D3142" s="14" t="s">
        <v>241</v>
      </c>
      <c r="E3142" s="14">
        <v>25168</v>
      </c>
    </row>
    <row r="3143" spans="1:5" x14ac:dyDescent="0.25">
      <c r="A3143" s="14" t="s">
        <v>403</v>
      </c>
      <c r="B3143" s="14" t="s">
        <v>404</v>
      </c>
      <c r="C3143" s="14" t="s">
        <v>395</v>
      </c>
      <c r="D3143" s="14" t="s">
        <v>242</v>
      </c>
      <c r="E3143" s="14">
        <v>833</v>
      </c>
    </row>
    <row r="3144" spans="1:5" x14ac:dyDescent="0.25">
      <c r="A3144" s="14" t="s">
        <v>403</v>
      </c>
      <c r="B3144" s="14" t="s">
        <v>404</v>
      </c>
      <c r="C3144" s="14" t="s">
        <v>396</v>
      </c>
      <c r="D3144" s="14" t="s">
        <v>243</v>
      </c>
      <c r="E3144" s="14">
        <v>25162</v>
      </c>
    </row>
    <row r="3145" spans="1:5" x14ac:dyDescent="0.25">
      <c r="A3145" s="14" t="s">
        <v>403</v>
      </c>
      <c r="B3145" s="14" t="s">
        <v>404</v>
      </c>
      <c r="C3145" s="14" t="s">
        <v>397</v>
      </c>
      <c r="D3145" s="14" t="s">
        <v>244</v>
      </c>
      <c r="E3145" s="14">
        <v>26928</v>
      </c>
    </row>
    <row r="3146" spans="1:5" x14ac:dyDescent="0.25">
      <c r="A3146" s="14" t="s">
        <v>403</v>
      </c>
      <c r="B3146" s="14" t="s">
        <v>404</v>
      </c>
      <c r="C3146" s="14" t="s">
        <v>398</v>
      </c>
      <c r="D3146" s="14" t="s">
        <v>245</v>
      </c>
      <c r="E3146" s="14">
        <v>27607</v>
      </c>
    </row>
    <row r="3147" spans="1:5" x14ac:dyDescent="0.25">
      <c r="A3147" s="14" t="s">
        <v>403</v>
      </c>
      <c r="B3147" s="14" t="s">
        <v>404</v>
      </c>
      <c r="C3147" s="14" t="s">
        <v>399</v>
      </c>
      <c r="D3147" s="14" t="s">
        <v>246</v>
      </c>
      <c r="E3147" s="14">
        <v>16013</v>
      </c>
    </row>
    <row r="3148" spans="1:5" x14ac:dyDescent="0.25">
      <c r="A3148" s="14" t="s">
        <v>403</v>
      </c>
      <c r="B3148" s="14" t="s">
        <v>404</v>
      </c>
      <c r="C3148" s="14" t="s">
        <v>400</v>
      </c>
      <c r="D3148" s="14" t="s">
        <v>247</v>
      </c>
      <c r="E3148" s="14">
        <v>10867</v>
      </c>
    </row>
    <row r="3149" spans="1:5" ht="15.75" x14ac:dyDescent="0.3">
      <c r="A3149" s="99" t="s">
        <v>207</v>
      </c>
      <c r="B3149" s="96"/>
      <c r="C3149" s="96"/>
      <c r="D3149" s="96"/>
      <c r="E3149" s="96"/>
    </row>
    <row r="3150" spans="1:5" x14ac:dyDescent="0.25">
      <c r="A3150" s="95" t="s">
        <v>248</v>
      </c>
      <c r="B3150" s="96"/>
      <c r="C3150" s="96"/>
      <c r="D3150" s="96"/>
      <c r="E3150" s="96"/>
    </row>
    <row r="3151" spans="1:5" x14ac:dyDescent="0.25">
      <c r="A3151" s="95" t="s">
        <v>249</v>
      </c>
      <c r="B3151" s="96"/>
      <c r="C3151" s="96"/>
      <c r="D3151" s="96"/>
      <c r="E3151" s="96"/>
    </row>
    <row r="3152" spans="1:5" x14ac:dyDescent="0.25">
      <c r="A3152" s="95" t="s">
        <v>250</v>
      </c>
      <c r="B3152" s="96"/>
      <c r="C3152" s="96"/>
      <c r="D3152" s="96"/>
      <c r="E3152" s="96"/>
    </row>
    <row r="3153" spans="1:5" x14ac:dyDescent="0.25">
      <c r="A3153" s="95" t="s">
        <v>251</v>
      </c>
      <c r="B3153" s="96"/>
      <c r="C3153" s="96"/>
      <c r="D3153" s="96"/>
      <c r="E3153" s="96"/>
    </row>
    <row r="3154" spans="1:5" x14ac:dyDescent="0.25">
      <c r="A3154" s="95" t="s">
        <v>252</v>
      </c>
      <c r="B3154" s="96"/>
      <c r="C3154" s="96"/>
      <c r="D3154" s="96"/>
      <c r="E3154" s="96"/>
    </row>
    <row r="3155" spans="1:5" x14ac:dyDescent="0.25">
      <c r="A3155" s="95" t="s">
        <v>253</v>
      </c>
      <c r="B3155" s="96"/>
      <c r="C3155" s="96"/>
      <c r="D3155" s="96"/>
      <c r="E3155" s="96"/>
    </row>
    <row r="3156" spans="1:5" x14ac:dyDescent="0.25">
      <c r="A3156" s="95" t="s">
        <v>254</v>
      </c>
      <c r="B3156" s="96"/>
      <c r="C3156" s="96"/>
      <c r="D3156" s="96"/>
      <c r="E3156" s="96"/>
    </row>
    <row r="3157" spans="1:5" x14ac:dyDescent="0.25">
      <c r="A3157" s="95" t="s">
        <v>212</v>
      </c>
      <c r="B3157" s="96"/>
      <c r="C3157" s="96"/>
      <c r="D3157" s="96"/>
      <c r="E3157" s="96"/>
    </row>
    <row r="3158" spans="1:5" x14ac:dyDescent="0.25">
      <c r="A3158" s="95" t="s">
        <v>321</v>
      </c>
      <c r="B3158" s="96"/>
      <c r="C3158" s="96"/>
      <c r="D3158" s="96"/>
      <c r="E3158" s="96"/>
    </row>
    <row r="3159" spans="1:5" x14ac:dyDescent="0.25">
      <c r="A3159" s="14"/>
      <c r="B3159" s="14"/>
      <c r="C3159" s="14"/>
      <c r="D3159" s="14"/>
      <c r="E3159" s="14"/>
    </row>
    <row r="3160" spans="1:5" x14ac:dyDescent="0.25">
      <c r="C3160"/>
    </row>
    <row r="3161" spans="1:5" x14ac:dyDescent="0.25">
      <c r="C3161"/>
    </row>
    <row r="3162" spans="1:5" x14ac:dyDescent="0.25">
      <c r="C3162"/>
    </row>
    <row r="3163" spans="1:5" x14ac:dyDescent="0.25">
      <c r="C3163"/>
    </row>
    <row r="3164" spans="1:5" ht="18" x14ac:dyDescent="0.25">
      <c r="A3164" s="97" t="s">
        <v>225</v>
      </c>
      <c r="B3164" s="96"/>
      <c r="C3164" s="96"/>
      <c r="D3164" s="96"/>
      <c r="E3164" s="96"/>
    </row>
    <row r="3165" spans="1:5" ht="16.5" x14ac:dyDescent="0.25">
      <c r="A3165" s="98" t="s">
        <v>1</v>
      </c>
      <c r="B3165" s="96"/>
      <c r="C3165" s="96"/>
      <c r="D3165" s="96"/>
      <c r="E3165" s="96"/>
    </row>
    <row r="3166" spans="1:5" x14ac:dyDescent="0.25">
      <c r="A3166" s="96" t="s">
        <v>2</v>
      </c>
      <c r="B3166" s="96"/>
      <c r="C3166" s="96"/>
      <c r="D3166" s="96"/>
      <c r="E3166" s="96"/>
    </row>
    <row r="3167" spans="1:5" x14ac:dyDescent="0.25">
      <c r="A3167" s="96" t="s">
        <v>3</v>
      </c>
      <c r="B3167" s="96"/>
      <c r="C3167" s="96"/>
      <c r="D3167" s="96"/>
      <c r="E3167" s="96"/>
    </row>
    <row r="3168" spans="1:5" x14ac:dyDescent="0.25">
      <c r="A3168" s="14"/>
      <c r="B3168" s="14"/>
      <c r="C3168" s="14"/>
      <c r="D3168" s="14"/>
      <c r="E3168" s="14"/>
    </row>
    <row r="3169" spans="1:5" x14ac:dyDescent="0.25">
      <c r="A3169" s="2" t="s">
        <v>4</v>
      </c>
      <c r="B3169" s="2" t="s">
        <v>5</v>
      </c>
      <c r="C3169" s="2" t="s">
        <v>6</v>
      </c>
      <c r="D3169" s="2" t="s">
        <v>7</v>
      </c>
      <c r="E3169" s="2" t="s">
        <v>203</v>
      </c>
    </row>
    <row r="3170" spans="1:5" x14ac:dyDescent="0.25">
      <c r="A3170" s="14" t="s">
        <v>403</v>
      </c>
      <c r="B3170" s="14" t="s">
        <v>404</v>
      </c>
      <c r="C3170" s="14" t="s">
        <v>137</v>
      </c>
      <c r="D3170" s="14" t="s">
        <v>226</v>
      </c>
      <c r="E3170" s="14">
        <v>873100</v>
      </c>
    </row>
    <row r="3171" spans="1:5" x14ac:dyDescent="0.25">
      <c r="A3171" s="14" t="s">
        <v>403</v>
      </c>
      <c r="B3171" s="14" t="s">
        <v>404</v>
      </c>
      <c r="C3171" s="14" t="s">
        <v>195</v>
      </c>
      <c r="D3171" s="14" t="s">
        <v>227</v>
      </c>
      <c r="E3171" s="14">
        <v>843535</v>
      </c>
    </row>
    <row r="3172" spans="1:5" x14ac:dyDescent="0.25">
      <c r="A3172" s="14" t="s">
        <v>403</v>
      </c>
      <c r="B3172" s="14" t="s">
        <v>404</v>
      </c>
      <c r="C3172" s="14" t="s">
        <v>381</v>
      </c>
      <c r="D3172" s="14" t="s">
        <v>228</v>
      </c>
      <c r="E3172" s="14">
        <v>238894</v>
      </c>
    </row>
    <row r="3173" spans="1:5" x14ac:dyDescent="0.25">
      <c r="A3173" s="14" t="s">
        <v>403</v>
      </c>
      <c r="B3173" s="14" t="s">
        <v>404</v>
      </c>
      <c r="C3173" s="14" t="s">
        <v>382</v>
      </c>
      <c r="D3173" s="14" t="s">
        <v>229</v>
      </c>
      <c r="E3173" s="14">
        <v>233887</v>
      </c>
    </row>
    <row r="3174" spans="1:5" x14ac:dyDescent="0.25">
      <c r="A3174" s="14" t="s">
        <v>403</v>
      </c>
      <c r="B3174" s="14" t="s">
        <v>404</v>
      </c>
      <c r="C3174" s="14" t="s">
        <v>383</v>
      </c>
      <c r="D3174" s="14" t="s">
        <v>230</v>
      </c>
      <c r="E3174" s="14">
        <v>5007</v>
      </c>
    </row>
    <row r="3175" spans="1:5" x14ac:dyDescent="0.25">
      <c r="A3175" s="14" t="s">
        <v>403</v>
      </c>
      <c r="B3175" s="14" t="s">
        <v>404</v>
      </c>
      <c r="C3175" s="14" t="s">
        <v>384</v>
      </c>
      <c r="D3175" s="14" t="s">
        <v>231</v>
      </c>
      <c r="E3175" s="14">
        <v>365504</v>
      </c>
    </row>
    <row r="3176" spans="1:5" x14ac:dyDescent="0.25">
      <c r="A3176" s="14" t="s">
        <v>403</v>
      </c>
      <c r="B3176" s="14" t="s">
        <v>404</v>
      </c>
      <c r="C3176" s="14" t="s">
        <v>385</v>
      </c>
      <c r="D3176" s="14" t="s">
        <v>232</v>
      </c>
      <c r="E3176" s="14">
        <v>164390</v>
      </c>
    </row>
    <row r="3177" spans="1:5" x14ac:dyDescent="0.25">
      <c r="A3177" s="14" t="s">
        <v>403</v>
      </c>
      <c r="B3177" s="14" t="s">
        <v>404</v>
      </c>
      <c r="C3177" s="14" t="s">
        <v>386</v>
      </c>
      <c r="D3177" s="14" t="s">
        <v>233</v>
      </c>
      <c r="E3177" s="14">
        <v>199404</v>
      </c>
    </row>
    <row r="3178" spans="1:5" x14ac:dyDescent="0.25">
      <c r="A3178" s="14" t="s">
        <v>403</v>
      </c>
      <c r="B3178" s="14" t="s">
        <v>404</v>
      </c>
      <c r="C3178" s="14" t="s">
        <v>387</v>
      </c>
      <c r="D3178" s="14" t="s">
        <v>234</v>
      </c>
      <c r="E3178" s="14">
        <v>1710</v>
      </c>
    </row>
    <row r="3179" spans="1:5" x14ac:dyDescent="0.25">
      <c r="A3179" s="14" t="s">
        <v>403</v>
      </c>
      <c r="B3179" s="14" t="s">
        <v>404</v>
      </c>
      <c r="C3179" s="14" t="s">
        <v>388</v>
      </c>
      <c r="D3179" s="14" t="s">
        <v>235</v>
      </c>
      <c r="E3179" s="14">
        <v>108695</v>
      </c>
    </row>
    <row r="3180" spans="1:5" x14ac:dyDescent="0.25">
      <c r="A3180" s="14" t="s">
        <v>403</v>
      </c>
      <c r="B3180" s="14" t="s">
        <v>404</v>
      </c>
      <c r="C3180" s="14" t="s">
        <v>389</v>
      </c>
      <c r="D3180" s="14" t="s">
        <v>236</v>
      </c>
      <c r="E3180" s="14">
        <v>23104</v>
      </c>
    </row>
    <row r="3181" spans="1:5" x14ac:dyDescent="0.25">
      <c r="A3181" s="14" t="s">
        <v>403</v>
      </c>
      <c r="B3181" s="14" t="s">
        <v>404</v>
      </c>
      <c r="C3181" s="14" t="s">
        <v>390</v>
      </c>
      <c r="D3181" s="14" t="s">
        <v>237</v>
      </c>
      <c r="E3181" s="14">
        <v>36794</v>
      </c>
    </row>
    <row r="3182" spans="1:5" x14ac:dyDescent="0.25">
      <c r="A3182" s="14" t="s">
        <v>403</v>
      </c>
      <c r="B3182" s="14" t="s">
        <v>404</v>
      </c>
      <c r="C3182" s="14" t="s">
        <v>391</v>
      </c>
      <c r="D3182" s="14" t="s">
        <v>238</v>
      </c>
      <c r="E3182" s="14">
        <v>28575</v>
      </c>
    </row>
    <row r="3183" spans="1:5" x14ac:dyDescent="0.25">
      <c r="A3183" s="14" t="s">
        <v>403</v>
      </c>
      <c r="B3183" s="14" t="s">
        <v>404</v>
      </c>
      <c r="C3183" s="14" t="s">
        <v>392</v>
      </c>
      <c r="D3183" s="14" t="s">
        <v>239</v>
      </c>
      <c r="E3183" s="14">
        <v>20222</v>
      </c>
    </row>
    <row r="3184" spans="1:5" x14ac:dyDescent="0.25">
      <c r="A3184" s="14" t="s">
        <v>403</v>
      </c>
      <c r="B3184" s="14" t="s">
        <v>404</v>
      </c>
      <c r="C3184" s="14" t="s">
        <v>393</v>
      </c>
      <c r="D3184" s="14" t="s">
        <v>240</v>
      </c>
      <c r="E3184" s="14">
        <v>39023</v>
      </c>
    </row>
    <row r="3185" spans="1:5" x14ac:dyDescent="0.25">
      <c r="A3185" s="14" t="s">
        <v>403</v>
      </c>
      <c r="B3185" s="14" t="s">
        <v>404</v>
      </c>
      <c r="C3185" s="14" t="s">
        <v>394</v>
      </c>
      <c r="D3185" s="14" t="s">
        <v>241</v>
      </c>
      <c r="E3185" s="14">
        <v>37925</v>
      </c>
    </row>
    <row r="3186" spans="1:5" x14ac:dyDescent="0.25">
      <c r="A3186" s="14" t="s">
        <v>403</v>
      </c>
      <c r="B3186" s="14" t="s">
        <v>404</v>
      </c>
      <c r="C3186" s="14" t="s">
        <v>395</v>
      </c>
      <c r="D3186" s="14" t="s">
        <v>242</v>
      </c>
      <c r="E3186" s="14">
        <v>1098</v>
      </c>
    </row>
    <row r="3187" spans="1:5" x14ac:dyDescent="0.25">
      <c r="A3187" s="14" t="s">
        <v>403</v>
      </c>
      <c r="B3187" s="14" t="s">
        <v>404</v>
      </c>
      <c r="C3187" s="14" t="s">
        <v>396</v>
      </c>
      <c r="D3187" s="14" t="s">
        <v>243</v>
      </c>
      <c r="E3187" s="14">
        <v>23559</v>
      </c>
    </row>
    <row r="3188" spans="1:5" x14ac:dyDescent="0.25">
      <c r="A3188" s="14" t="s">
        <v>403</v>
      </c>
      <c r="B3188" s="14" t="s">
        <v>404</v>
      </c>
      <c r="C3188" s="14" t="s">
        <v>397</v>
      </c>
      <c r="D3188" s="14" t="s">
        <v>244</v>
      </c>
      <c r="E3188" s="14">
        <v>25740</v>
      </c>
    </row>
    <row r="3189" spans="1:5" x14ac:dyDescent="0.25">
      <c r="A3189" s="14" t="s">
        <v>403</v>
      </c>
      <c r="B3189" s="14" t="s">
        <v>404</v>
      </c>
      <c r="C3189" s="14" t="s">
        <v>398</v>
      </c>
      <c r="D3189" s="14" t="s">
        <v>245</v>
      </c>
      <c r="E3189" s="14">
        <v>42120</v>
      </c>
    </row>
    <row r="3190" spans="1:5" x14ac:dyDescent="0.25">
      <c r="A3190" s="14" t="s">
        <v>403</v>
      </c>
      <c r="B3190" s="14" t="s">
        <v>404</v>
      </c>
      <c r="C3190" s="14" t="s">
        <v>399</v>
      </c>
      <c r="D3190" s="14" t="s">
        <v>246</v>
      </c>
      <c r="E3190" s="14">
        <v>15049</v>
      </c>
    </row>
    <row r="3191" spans="1:5" x14ac:dyDescent="0.25">
      <c r="A3191" s="14" t="s">
        <v>403</v>
      </c>
      <c r="B3191" s="14" t="s">
        <v>404</v>
      </c>
      <c r="C3191" s="14" t="s">
        <v>400</v>
      </c>
      <c r="D3191" s="14" t="s">
        <v>247</v>
      </c>
      <c r="E3191" s="14">
        <v>14516</v>
      </c>
    </row>
    <row r="3192" spans="1:5" ht="15.75" x14ac:dyDescent="0.3">
      <c r="A3192" s="99" t="s">
        <v>207</v>
      </c>
      <c r="B3192" s="96"/>
      <c r="C3192" s="96"/>
      <c r="D3192" s="96"/>
      <c r="E3192" s="96"/>
    </row>
    <row r="3193" spans="1:5" x14ac:dyDescent="0.25">
      <c r="A3193" s="95" t="s">
        <v>248</v>
      </c>
      <c r="B3193" s="96"/>
      <c r="C3193" s="96"/>
      <c r="D3193" s="96"/>
      <c r="E3193" s="96"/>
    </row>
    <row r="3194" spans="1:5" x14ac:dyDescent="0.25">
      <c r="A3194" s="95" t="s">
        <v>249</v>
      </c>
      <c r="B3194" s="96"/>
      <c r="C3194" s="96"/>
      <c r="D3194" s="96"/>
      <c r="E3194" s="96"/>
    </row>
    <row r="3195" spans="1:5" x14ac:dyDescent="0.25">
      <c r="A3195" s="95" t="s">
        <v>250</v>
      </c>
      <c r="B3195" s="96"/>
      <c r="C3195" s="96"/>
      <c r="D3195" s="96"/>
      <c r="E3195" s="96"/>
    </row>
    <row r="3196" spans="1:5" x14ac:dyDescent="0.25">
      <c r="A3196" s="95" t="s">
        <v>251</v>
      </c>
      <c r="B3196" s="96"/>
      <c r="C3196" s="96"/>
      <c r="D3196" s="96"/>
      <c r="E3196" s="96"/>
    </row>
    <row r="3197" spans="1:5" x14ac:dyDescent="0.25">
      <c r="A3197" s="95" t="s">
        <v>252</v>
      </c>
      <c r="B3197" s="96"/>
      <c r="C3197" s="96"/>
      <c r="D3197" s="96"/>
      <c r="E3197" s="96"/>
    </row>
    <row r="3198" spans="1:5" x14ac:dyDescent="0.25">
      <c r="A3198" s="95" t="s">
        <v>253</v>
      </c>
      <c r="B3198" s="96"/>
      <c r="C3198" s="96"/>
      <c r="D3198" s="96"/>
      <c r="E3198" s="96"/>
    </row>
    <row r="3199" spans="1:5" x14ac:dyDescent="0.25">
      <c r="A3199" s="95" t="s">
        <v>254</v>
      </c>
      <c r="B3199" s="96"/>
      <c r="C3199" s="96"/>
      <c r="D3199" s="96"/>
      <c r="E3199" s="96"/>
    </row>
    <row r="3200" spans="1:5" x14ac:dyDescent="0.25">
      <c r="A3200" s="95" t="s">
        <v>212</v>
      </c>
      <c r="B3200" s="96"/>
      <c r="C3200" s="96"/>
      <c r="D3200" s="96"/>
      <c r="E3200" s="96"/>
    </row>
    <row r="3201" spans="1:5" x14ac:dyDescent="0.25">
      <c r="A3201" s="95" t="s">
        <v>321</v>
      </c>
      <c r="B3201" s="96"/>
      <c r="C3201" s="96"/>
      <c r="D3201" s="96"/>
      <c r="E3201" s="96"/>
    </row>
    <row r="3202" spans="1:5" x14ac:dyDescent="0.25">
      <c r="A3202" s="14"/>
      <c r="B3202" s="14"/>
      <c r="C3202" s="14"/>
      <c r="D3202" s="14"/>
      <c r="E3202" s="14"/>
    </row>
    <row r="3203" spans="1:5" x14ac:dyDescent="0.25">
      <c r="A3203" s="14"/>
      <c r="B3203" s="14"/>
      <c r="C3203" s="14"/>
      <c r="D3203" s="14"/>
      <c r="E3203" s="14"/>
    </row>
    <row r="3204" spans="1:5" x14ac:dyDescent="0.25">
      <c r="C3204"/>
    </row>
    <row r="3205" spans="1:5" x14ac:dyDescent="0.25">
      <c r="C3205"/>
    </row>
    <row r="3206" spans="1:5" ht="18" x14ac:dyDescent="0.25">
      <c r="A3206" s="97" t="s">
        <v>225</v>
      </c>
      <c r="B3206" s="96"/>
      <c r="C3206" s="96"/>
      <c r="D3206" s="96"/>
      <c r="E3206" s="96"/>
    </row>
    <row r="3207" spans="1:5" ht="16.5" x14ac:dyDescent="0.25">
      <c r="A3207" s="98" t="s">
        <v>1</v>
      </c>
      <c r="B3207" s="96"/>
      <c r="C3207" s="96"/>
      <c r="D3207" s="96"/>
      <c r="E3207" s="96"/>
    </row>
    <row r="3208" spans="1:5" x14ac:dyDescent="0.25">
      <c r="A3208" s="96" t="s">
        <v>2</v>
      </c>
      <c r="B3208" s="96"/>
      <c r="C3208" s="96"/>
      <c r="D3208" s="96"/>
      <c r="E3208" s="96"/>
    </row>
    <row r="3209" spans="1:5" x14ac:dyDescent="0.25">
      <c r="A3209" s="96" t="s">
        <v>3</v>
      </c>
      <c r="B3209" s="96"/>
      <c r="C3209" s="96"/>
      <c r="D3209" s="96"/>
      <c r="E3209" s="96"/>
    </row>
    <row r="3210" spans="1:5" x14ac:dyDescent="0.25">
      <c r="A3210" s="14"/>
      <c r="B3210" s="14"/>
      <c r="C3210" s="14"/>
      <c r="D3210" s="14"/>
      <c r="E3210" s="14"/>
    </row>
    <row r="3211" spans="1:5" x14ac:dyDescent="0.25">
      <c r="A3211" s="2" t="s">
        <v>4</v>
      </c>
      <c r="B3211" s="2" t="s">
        <v>5</v>
      </c>
      <c r="C3211" s="2" t="s">
        <v>6</v>
      </c>
      <c r="D3211" s="2" t="s">
        <v>7</v>
      </c>
      <c r="E3211" s="2" t="s">
        <v>201</v>
      </c>
    </row>
    <row r="3212" spans="1:5" x14ac:dyDescent="0.25">
      <c r="A3212" s="14" t="s">
        <v>403</v>
      </c>
      <c r="B3212" s="14" t="s">
        <v>404</v>
      </c>
      <c r="C3212" s="14" t="s">
        <v>137</v>
      </c>
      <c r="D3212" s="14" t="s">
        <v>226</v>
      </c>
      <c r="E3212" s="14">
        <v>864129</v>
      </c>
    </row>
    <row r="3213" spans="1:5" x14ac:dyDescent="0.25">
      <c r="A3213" s="14" t="s">
        <v>403</v>
      </c>
      <c r="B3213" s="14" t="s">
        <v>404</v>
      </c>
      <c r="C3213" s="14" t="s">
        <v>195</v>
      </c>
      <c r="D3213" s="14" t="s">
        <v>227</v>
      </c>
      <c r="E3213" s="14">
        <v>837101</v>
      </c>
    </row>
    <row r="3214" spans="1:5" x14ac:dyDescent="0.25">
      <c r="A3214" s="14" t="s">
        <v>403</v>
      </c>
      <c r="B3214" s="14" t="s">
        <v>404</v>
      </c>
      <c r="C3214" s="14" t="s">
        <v>381</v>
      </c>
      <c r="D3214" s="14" t="s">
        <v>228</v>
      </c>
      <c r="E3214" s="14">
        <v>230441</v>
      </c>
    </row>
    <row r="3215" spans="1:5" x14ac:dyDescent="0.25">
      <c r="A3215" s="14" t="s">
        <v>403</v>
      </c>
      <c r="B3215" s="14" t="s">
        <v>404</v>
      </c>
      <c r="C3215" s="14" t="s">
        <v>382</v>
      </c>
      <c r="D3215" s="14" t="s">
        <v>229</v>
      </c>
      <c r="E3215" s="14">
        <v>225603</v>
      </c>
    </row>
    <row r="3216" spans="1:5" x14ac:dyDescent="0.25">
      <c r="A3216" s="14" t="s">
        <v>403</v>
      </c>
      <c r="B3216" s="14" t="s">
        <v>404</v>
      </c>
      <c r="C3216" s="14" t="s">
        <v>383</v>
      </c>
      <c r="D3216" s="14" t="s">
        <v>230</v>
      </c>
      <c r="E3216" s="14">
        <v>4838</v>
      </c>
    </row>
    <row r="3217" spans="1:5" x14ac:dyDescent="0.25">
      <c r="A3217" s="14" t="s">
        <v>403</v>
      </c>
      <c r="B3217" s="14" t="s">
        <v>404</v>
      </c>
      <c r="C3217" s="14" t="s">
        <v>384</v>
      </c>
      <c r="D3217" s="14" t="s">
        <v>231</v>
      </c>
      <c r="E3217" s="14">
        <v>356990</v>
      </c>
    </row>
    <row r="3218" spans="1:5" x14ac:dyDescent="0.25">
      <c r="A3218" s="14" t="s">
        <v>403</v>
      </c>
      <c r="B3218" s="14" t="s">
        <v>404</v>
      </c>
      <c r="C3218" s="14" t="s">
        <v>385</v>
      </c>
      <c r="D3218" s="14" t="s">
        <v>232</v>
      </c>
      <c r="E3218" s="14">
        <v>153505</v>
      </c>
    </row>
    <row r="3219" spans="1:5" x14ac:dyDescent="0.25">
      <c r="A3219" s="14" t="s">
        <v>403</v>
      </c>
      <c r="B3219" s="14" t="s">
        <v>404</v>
      </c>
      <c r="C3219" s="14" t="s">
        <v>386</v>
      </c>
      <c r="D3219" s="14" t="s">
        <v>233</v>
      </c>
      <c r="E3219" s="14">
        <v>201788</v>
      </c>
    </row>
    <row r="3220" spans="1:5" x14ac:dyDescent="0.25">
      <c r="A3220" s="14" t="s">
        <v>403</v>
      </c>
      <c r="B3220" s="14" t="s">
        <v>404</v>
      </c>
      <c r="C3220" s="14" t="s">
        <v>387</v>
      </c>
      <c r="D3220" s="14" t="s">
        <v>234</v>
      </c>
      <c r="E3220" s="14">
        <v>1697</v>
      </c>
    </row>
    <row r="3221" spans="1:5" x14ac:dyDescent="0.25">
      <c r="A3221" s="14" t="s">
        <v>403</v>
      </c>
      <c r="B3221" s="14" t="s">
        <v>404</v>
      </c>
      <c r="C3221" s="14" t="s">
        <v>388</v>
      </c>
      <c r="D3221" s="14" t="s">
        <v>235</v>
      </c>
      <c r="E3221" s="14">
        <v>106584</v>
      </c>
    </row>
    <row r="3222" spans="1:5" x14ac:dyDescent="0.25">
      <c r="A3222" s="14" t="s">
        <v>403</v>
      </c>
      <c r="B3222" s="14" t="s">
        <v>404</v>
      </c>
      <c r="C3222" s="14" t="s">
        <v>389</v>
      </c>
      <c r="D3222" s="14" t="s">
        <v>236</v>
      </c>
      <c r="E3222" s="14">
        <v>22200</v>
      </c>
    </row>
    <row r="3223" spans="1:5" x14ac:dyDescent="0.25">
      <c r="A3223" s="14" t="s">
        <v>403</v>
      </c>
      <c r="B3223" s="14" t="s">
        <v>404</v>
      </c>
      <c r="C3223" s="14" t="s">
        <v>390</v>
      </c>
      <c r="D3223" s="14" t="s">
        <v>237</v>
      </c>
      <c r="E3223" s="14">
        <v>39061</v>
      </c>
    </row>
    <row r="3224" spans="1:5" x14ac:dyDescent="0.25">
      <c r="A3224" s="14" t="s">
        <v>403</v>
      </c>
      <c r="B3224" s="14" t="s">
        <v>404</v>
      </c>
      <c r="C3224" s="14" t="s">
        <v>391</v>
      </c>
      <c r="D3224" s="14" t="s">
        <v>238</v>
      </c>
      <c r="E3224" s="14">
        <v>24844</v>
      </c>
    </row>
    <row r="3225" spans="1:5" x14ac:dyDescent="0.25">
      <c r="A3225" s="14" t="s">
        <v>403</v>
      </c>
      <c r="B3225" s="14" t="s">
        <v>404</v>
      </c>
      <c r="C3225" s="14" t="s">
        <v>392</v>
      </c>
      <c r="D3225" s="14" t="s">
        <v>239</v>
      </c>
      <c r="E3225" s="14">
        <v>20479</v>
      </c>
    </row>
    <row r="3226" spans="1:5" x14ac:dyDescent="0.25">
      <c r="A3226" s="14" t="s">
        <v>403</v>
      </c>
      <c r="B3226" s="14" t="s">
        <v>404</v>
      </c>
      <c r="C3226" s="14" t="s">
        <v>393</v>
      </c>
      <c r="D3226" s="14" t="s">
        <v>240</v>
      </c>
      <c r="E3226" s="14">
        <v>51257</v>
      </c>
    </row>
    <row r="3227" spans="1:5" x14ac:dyDescent="0.25">
      <c r="A3227" s="14" t="s">
        <v>403</v>
      </c>
      <c r="B3227" s="14" t="s">
        <v>404</v>
      </c>
      <c r="C3227" s="14" t="s">
        <v>394</v>
      </c>
      <c r="D3227" s="14" t="s">
        <v>241</v>
      </c>
      <c r="E3227" s="14">
        <v>50510</v>
      </c>
    </row>
    <row r="3228" spans="1:5" x14ac:dyDescent="0.25">
      <c r="A3228" s="14" t="s">
        <v>403</v>
      </c>
      <c r="B3228" s="14" t="s">
        <v>404</v>
      </c>
      <c r="C3228" s="14" t="s">
        <v>395</v>
      </c>
      <c r="D3228" s="14" t="s">
        <v>242</v>
      </c>
      <c r="E3228" s="14">
        <v>747</v>
      </c>
    </row>
    <row r="3229" spans="1:5" x14ac:dyDescent="0.25">
      <c r="A3229" s="14" t="s">
        <v>403</v>
      </c>
      <c r="B3229" s="14" t="s">
        <v>404</v>
      </c>
      <c r="C3229" s="14" t="s">
        <v>396</v>
      </c>
      <c r="D3229" s="14" t="s">
        <v>243</v>
      </c>
      <c r="E3229" s="14">
        <v>22380</v>
      </c>
    </row>
    <row r="3230" spans="1:5" x14ac:dyDescent="0.25">
      <c r="A3230" s="14" t="s">
        <v>403</v>
      </c>
      <c r="B3230" s="14" t="s">
        <v>404</v>
      </c>
      <c r="C3230" s="14" t="s">
        <v>397</v>
      </c>
      <c r="D3230" s="14" t="s">
        <v>244</v>
      </c>
      <c r="E3230" s="14">
        <v>24331</v>
      </c>
    </row>
    <row r="3231" spans="1:5" x14ac:dyDescent="0.25">
      <c r="A3231" s="14" t="s">
        <v>403</v>
      </c>
      <c r="B3231" s="14" t="s">
        <v>404</v>
      </c>
      <c r="C3231" s="14" t="s">
        <v>398</v>
      </c>
      <c r="D3231" s="14" t="s">
        <v>245</v>
      </c>
      <c r="E3231" s="14">
        <v>45118</v>
      </c>
    </row>
    <row r="3232" spans="1:5" x14ac:dyDescent="0.25">
      <c r="A3232" s="14" t="s">
        <v>403</v>
      </c>
      <c r="B3232" s="14" t="s">
        <v>404</v>
      </c>
      <c r="C3232" s="14" t="s">
        <v>399</v>
      </c>
      <c r="D3232" s="14" t="s">
        <v>246</v>
      </c>
      <c r="E3232" s="14">
        <v>15929</v>
      </c>
    </row>
    <row r="3233" spans="1:5" x14ac:dyDescent="0.25">
      <c r="A3233" s="14" t="s">
        <v>403</v>
      </c>
      <c r="B3233" s="14" t="s">
        <v>404</v>
      </c>
      <c r="C3233" s="14" t="s">
        <v>400</v>
      </c>
      <c r="D3233" s="14" t="s">
        <v>247</v>
      </c>
      <c r="E3233" s="14">
        <v>11099</v>
      </c>
    </row>
    <row r="3234" spans="1:5" ht="15.75" x14ac:dyDescent="0.3">
      <c r="A3234" s="99" t="s">
        <v>207</v>
      </c>
      <c r="B3234" s="96"/>
      <c r="C3234" s="96"/>
      <c r="D3234" s="96"/>
      <c r="E3234" s="96"/>
    </row>
    <row r="3235" spans="1:5" x14ac:dyDescent="0.25">
      <c r="A3235" s="95" t="s">
        <v>248</v>
      </c>
      <c r="B3235" s="96"/>
      <c r="C3235" s="96"/>
      <c r="D3235" s="96"/>
      <c r="E3235" s="96"/>
    </row>
    <row r="3236" spans="1:5" x14ac:dyDescent="0.25">
      <c r="A3236" s="95" t="s">
        <v>249</v>
      </c>
      <c r="B3236" s="96"/>
      <c r="C3236" s="96"/>
      <c r="D3236" s="96"/>
      <c r="E3236" s="96"/>
    </row>
    <row r="3237" spans="1:5" x14ac:dyDescent="0.25">
      <c r="A3237" s="95" t="s">
        <v>250</v>
      </c>
      <c r="B3237" s="96"/>
      <c r="C3237" s="96"/>
      <c r="D3237" s="96"/>
      <c r="E3237" s="96"/>
    </row>
    <row r="3238" spans="1:5" x14ac:dyDescent="0.25">
      <c r="A3238" s="95" t="s">
        <v>251</v>
      </c>
      <c r="B3238" s="96"/>
      <c r="C3238" s="96"/>
      <c r="D3238" s="96"/>
      <c r="E3238" s="96"/>
    </row>
    <row r="3239" spans="1:5" x14ac:dyDescent="0.25">
      <c r="A3239" s="95" t="s">
        <v>252</v>
      </c>
      <c r="B3239" s="96"/>
      <c r="C3239" s="96"/>
      <c r="D3239" s="96"/>
      <c r="E3239" s="96"/>
    </row>
    <row r="3240" spans="1:5" x14ac:dyDescent="0.25">
      <c r="A3240" s="95" t="s">
        <v>253</v>
      </c>
      <c r="B3240" s="96"/>
      <c r="C3240" s="96"/>
      <c r="D3240" s="96"/>
      <c r="E3240" s="96"/>
    </row>
    <row r="3241" spans="1:5" x14ac:dyDescent="0.25">
      <c r="A3241" s="95" t="s">
        <v>254</v>
      </c>
      <c r="B3241" s="96"/>
      <c r="C3241" s="96"/>
      <c r="D3241" s="96"/>
      <c r="E3241" s="96"/>
    </row>
    <row r="3242" spans="1:5" x14ac:dyDescent="0.25">
      <c r="A3242" s="95" t="s">
        <v>212</v>
      </c>
      <c r="B3242" s="96"/>
      <c r="C3242" s="96"/>
      <c r="D3242" s="96"/>
      <c r="E3242" s="96"/>
    </row>
    <row r="3243" spans="1:5" x14ac:dyDescent="0.25">
      <c r="A3243" s="95" t="s">
        <v>321</v>
      </c>
      <c r="B3243" s="96"/>
      <c r="C3243" s="96"/>
      <c r="D3243" s="96"/>
      <c r="E3243" s="96"/>
    </row>
    <row r="3244" spans="1:5" x14ac:dyDescent="0.25">
      <c r="A3244" s="14"/>
      <c r="B3244" s="14"/>
      <c r="C3244" s="14"/>
      <c r="D3244" s="14"/>
      <c r="E3244" s="14"/>
    </row>
    <row r="3245" spans="1:5" x14ac:dyDescent="0.25">
      <c r="C3245"/>
    </row>
    <row r="3246" spans="1:5" x14ac:dyDescent="0.25">
      <c r="C3246"/>
    </row>
    <row r="3247" spans="1:5" x14ac:dyDescent="0.25">
      <c r="C3247"/>
    </row>
    <row r="3248" spans="1:5" x14ac:dyDescent="0.25">
      <c r="A3248" t="s">
        <v>225</v>
      </c>
      <c r="C3248"/>
    </row>
    <row r="3249" spans="1:5" x14ac:dyDescent="0.25">
      <c r="C3249"/>
    </row>
    <row r="3250" spans="1:5" x14ac:dyDescent="0.25">
      <c r="A3250" t="s">
        <v>2</v>
      </c>
      <c r="C3250"/>
    </row>
    <row r="3251" spans="1:5" x14ac:dyDescent="0.25">
      <c r="A3251" t="s">
        <v>3</v>
      </c>
      <c r="C3251"/>
    </row>
    <row r="3252" spans="1:5" x14ac:dyDescent="0.25">
      <c r="C3252"/>
    </row>
    <row r="3253" spans="1:5" x14ac:dyDescent="0.25">
      <c r="A3253" t="s">
        <v>4</v>
      </c>
      <c r="B3253" t="s">
        <v>5</v>
      </c>
      <c r="C3253" t="s">
        <v>6</v>
      </c>
      <c r="D3253" t="s">
        <v>7</v>
      </c>
      <c r="E3253">
        <v>2014</v>
      </c>
    </row>
    <row r="3254" spans="1:5" x14ac:dyDescent="0.25">
      <c r="A3254">
        <v>35031</v>
      </c>
      <c r="B3254" t="s">
        <v>10</v>
      </c>
      <c r="C3254">
        <v>1000</v>
      </c>
      <c r="D3254" t="s">
        <v>226</v>
      </c>
      <c r="E3254">
        <v>639766</v>
      </c>
    </row>
    <row r="3255" spans="1:5" x14ac:dyDescent="0.25">
      <c r="A3255">
        <v>35031</v>
      </c>
      <c r="B3255" t="s">
        <v>10</v>
      </c>
      <c r="C3255">
        <v>2000</v>
      </c>
      <c r="D3255" t="s">
        <v>227</v>
      </c>
      <c r="E3255">
        <v>624617</v>
      </c>
    </row>
    <row r="3256" spans="1:5" x14ac:dyDescent="0.25">
      <c r="A3256">
        <v>35031</v>
      </c>
      <c r="B3256" t="s">
        <v>10</v>
      </c>
      <c r="C3256">
        <v>2100</v>
      </c>
      <c r="D3256" t="s">
        <v>228</v>
      </c>
      <c r="E3256">
        <v>124814</v>
      </c>
    </row>
    <row r="3257" spans="1:5" x14ac:dyDescent="0.25">
      <c r="A3257">
        <v>35031</v>
      </c>
      <c r="B3257" t="s">
        <v>10</v>
      </c>
      <c r="C3257">
        <v>2110</v>
      </c>
      <c r="D3257" t="s">
        <v>229</v>
      </c>
      <c r="E3257">
        <v>113834</v>
      </c>
    </row>
    <row r="3258" spans="1:5" x14ac:dyDescent="0.25">
      <c r="A3258">
        <v>35031</v>
      </c>
      <c r="B3258" t="s">
        <v>10</v>
      </c>
      <c r="C3258">
        <v>2120</v>
      </c>
      <c r="D3258" t="s">
        <v>230</v>
      </c>
      <c r="E3258">
        <v>10980</v>
      </c>
    </row>
    <row r="3259" spans="1:5" x14ac:dyDescent="0.25">
      <c r="A3259">
        <v>35031</v>
      </c>
      <c r="B3259" t="s">
        <v>10</v>
      </c>
      <c r="C3259">
        <v>2200</v>
      </c>
      <c r="D3259" t="s">
        <v>231</v>
      </c>
      <c r="E3259">
        <v>317053</v>
      </c>
    </row>
    <row r="3260" spans="1:5" x14ac:dyDescent="0.25">
      <c r="A3260">
        <v>35031</v>
      </c>
      <c r="B3260" t="s">
        <v>10</v>
      </c>
      <c r="C3260">
        <v>2210</v>
      </c>
      <c r="D3260" t="s">
        <v>232</v>
      </c>
      <c r="E3260">
        <v>88510</v>
      </c>
    </row>
    <row r="3261" spans="1:5" x14ac:dyDescent="0.25">
      <c r="A3261">
        <v>35031</v>
      </c>
      <c r="B3261" t="s">
        <v>10</v>
      </c>
      <c r="C3261">
        <v>2220</v>
      </c>
      <c r="D3261" t="s">
        <v>233</v>
      </c>
      <c r="E3261">
        <v>228137</v>
      </c>
    </row>
    <row r="3262" spans="1:5" x14ac:dyDescent="0.25">
      <c r="A3262">
        <v>35031</v>
      </c>
      <c r="B3262" t="s">
        <v>10</v>
      </c>
      <c r="C3262">
        <v>2230</v>
      </c>
      <c r="D3262" t="s">
        <v>234</v>
      </c>
      <c r="E3262">
        <v>406</v>
      </c>
    </row>
    <row r="3263" spans="1:5" x14ac:dyDescent="0.25">
      <c r="A3263">
        <v>35031</v>
      </c>
      <c r="B3263" t="s">
        <v>10</v>
      </c>
      <c r="C3263">
        <v>2300</v>
      </c>
      <c r="D3263" t="s">
        <v>235</v>
      </c>
      <c r="E3263">
        <v>113833</v>
      </c>
    </row>
    <row r="3264" spans="1:5" x14ac:dyDescent="0.25">
      <c r="A3264">
        <v>35031</v>
      </c>
      <c r="B3264" t="s">
        <v>10</v>
      </c>
      <c r="C3264">
        <v>2310</v>
      </c>
      <c r="D3264" t="s">
        <v>236</v>
      </c>
      <c r="E3264">
        <v>27680</v>
      </c>
    </row>
    <row r="3265" spans="1:5" x14ac:dyDescent="0.25">
      <c r="A3265">
        <v>35031</v>
      </c>
      <c r="B3265" t="s">
        <v>10</v>
      </c>
      <c r="C3265">
        <v>2320</v>
      </c>
      <c r="D3265" t="s">
        <v>237</v>
      </c>
      <c r="E3265">
        <v>40696</v>
      </c>
    </row>
    <row r="3266" spans="1:5" x14ac:dyDescent="0.25">
      <c r="A3266">
        <v>35031</v>
      </c>
      <c r="B3266" t="s">
        <v>10</v>
      </c>
      <c r="C3266">
        <v>2330</v>
      </c>
      <c r="D3266" t="s">
        <v>238</v>
      </c>
      <c r="E3266">
        <v>25611</v>
      </c>
    </row>
    <row r="3267" spans="1:5" x14ac:dyDescent="0.25">
      <c r="A3267">
        <v>35031</v>
      </c>
      <c r="B3267" t="s">
        <v>10</v>
      </c>
      <c r="C3267">
        <v>2340</v>
      </c>
      <c r="D3267" t="s">
        <v>239</v>
      </c>
      <c r="E3267">
        <v>19846</v>
      </c>
    </row>
    <row r="3268" spans="1:5" x14ac:dyDescent="0.25">
      <c r="A3268">
        <v>35031</v>
      </c>
      <c r="B3268" t="s">
        <v>10</v>
      </c>
      <c r="C3268">
        <v>2400</v>
      </c>
      <c r="D3268" t="s">
        <v>240</v>
      </c>
      <c r="E3268">
        <v>8213</v>
      </c>
    </row>
    <row r="3269" spans="1:5" x14ac:dyDescent="0.25">
      <c r="A3269">
        <v>35031</v>
      </c>
      <c r="B3269" t="s">
        <v>10</v>
      </c>
      <c r="C3269">
        <v>2410</v>
      </c>
      <c r="D3269" t="s">
        <v>241</v>
      </c>
      <c r="E3269">
        <v>7760</v>
      </c>
    </row>
    <row r="3270" spans="1:5" x14ac:dyDescent="0.25">
      <c r="A3270">
        <v>35031</v>
      </c>
      <c r="B3270" t="s">
        <v>10</v>
      </c>
      <c r="C3270">
        <v>2420</v>
      </c>
      <c r="D3270" t="s">
        <v>242</v>
      </c>
      <c r="E3270">
        <v>453</v>
      </c>
    </row>
    <row r="3271" spans="1:5" x14ac:dyDescent="0.25">
      <c r="A3271">
        <v>35031</v>
      </c>
      <c r="B3271" t="s">
        <v>10</v>
      </c>
      <c r="C3271">
        <v>2500</v>
      </c>
      <c r="D3271" t="s">
        <v>243</v>
      </c>
      <c r="E3271">
        <v>21519</v>
      </c>
    </row>
    <row r="3272" spans="1:5" x14ac:dyDescent="0.25">
      <c r="A3272">
        <v>35031</v>
      </c>
      <c r="B3272" t="s">
        <v>10</v>
      </c>
      <c r="C3272">
        <v>2600</v>
      </c>
      <c r="D3272" t="s">
        <v>244</v>
      </c>
      <c r="E3272">
        <v>14842</v>
      </c>
    </row>
    <row r="3273" spans="1:5" x14ac:dyDescent="0.25">
      <c r="A3273">
        <v>35031</v>
      </c>
      <c r="B3273" t="s">
        <v>10</v>
      </c>
      <c r="C3273">
        <v>2700</v>
      </c>
      <c r="D3273" t="s">
        <v>245</v>
      </c>
      <c r="E3273">
        <v>24343</v>
      </c>
    </row>
    <row r="3274" spans="1:5" x14ac:dyDescent="0.25">
      <c r="A3274">
        <v>35031</v>
      </c>
      <c r="B3274" t="s">
        <v>10</v>
      </c>
      <c r="C3274">
        <v>3000</v>
      </c>
      <c r="D3274" t="s">
        <v>246</v>
      </c>
      <c r="E3274">
        <v>9373</v>
      </c>
    </row>
    <row r="3275" spans="1:5" x14ac:dyDescent="0.25">
      <c r="A3275">
        <v>35031</v>
      </c>
      <c r="B3275" t="s">
        <v>10</v>
      </c>
      <c r="C3275">
        <v>4000</v>
      </c>
      <c r="D3275" t="s">
        <v>247</v>
      </c>
      <c r="E3275">
        <v>5776</v>
      </c>
    </row>
    <row r="3276" spans="1:5" x14ac:dyDescent="0.25">
      <c r="A3276" t="s">
        <v>207</v>
      </c>
      <c r="C3276"/>
    </row>
    <row r="3277" spans="1:5" x14ac:dyDescent="0.25">
      <c r="A3277" t="s">
        <v>248</v>
      </c>
      <c r="C3277"/>
    </row>
    <row r="3278" spans="1:5" x14ac:dyDescent="0.25">
      <c r="A3278" t="s">
        <v>249</v>
      </c>
      <c r="C3278"/>
    </row>
    <row r="3279" spans="1:5" x14ac:dyDescent="0.25">
      <c r="A3279" t="s">
        <v>250</v>
      </c>
      <c r="C3279"/>
    </row>
    <row r="3280" spans="1:5" x14ac:dyDescent="0.25">
      <c r="A3280" t="s">
        <v>251</v>
      </c>
      <c r="C3280"/>
    </row>
    <row r="3281" spans="1:5" x14ac:dyDescent="0.25">
      <c r="A3281" t="s">
        <v>252</v>
      </c>
      <c r="C3281"/>
    </row>
    <row r="3282" spans="1:5" x14ac:dyDescent="0.25">
      <c r="A3282" t="s">
        <v>253</v>
      </c>
      <c r="C3282"/>
    </row>
    <row r="3283" spans="1:5" x14ac:dyDescent="0.25">
      <c r="A3283" t="s">
        <v>254</v>
      </c>
      <c r="C3283"/>
    </row>
    <row r="3284" spans="1:5" x14ac:dyDescent="0.25">
      <c r="A3284" t="s">
        <v>212</v>
      </c>
      <c r="C3284"/>
    </row>
    <row r="3285" spans="1:5" x14ac:dyDescent="0.25">
      <c r="A3285" t="s">
        <v>255</v>
      </c>
      <c r="C3285"/>
    </row>
    <row r="3286" spans="1:5" x14ac:dyDescent="0.25">
      <c r="C3286"/>
    </row>
    <row r="3287" spans="1:5" x14ac:dyDescent="0.25">
      <c r="C3287"/>
    </row>
    <row r="3288" spans="1:5" ht="18" x14ac:dyDescent="0.25">
      <c r="A3288" s="97" t="s">
        <v>225</v>
      </c>
      <c r="B3288" s="96"/>
      <c r="C3288" s="96"/>
      <c r="D3288" s="96"/>
      <c r="E3288" s="96"/>
    </row>
    <row r="3289" spans="1:5" ht="16.5" x14ac:dyDescent="0.25">
      <c r="A3289" s="98" t="s">
        <v>1</v>
      </c>
      <c r="B3289" s="96"/>
      <c r="C3289" s="96"/>
      <c r="D3289" s="96"/>
      <c r="E3289" s="96"/>
    </row>
    <row r="3290" spans="1:5" x14ac:dyDescent="0.25">
      <c r="A3290" s="96" t="s">
        <v>2</v>
      </c>
      <c r="B3290" s="96"/>
      <c r="C3290" s="96"/>
      <c r="D3290" s="96"/>
      <c r="E3290" s="96"/>
    </row>
    <row r="3291" spans="1:5" x14ac:dyDescent="0.25">
      <c r="A3291" s="96" t="s">
        <v>3</v>
      </c>
      <c r="B3291" s="96"/>
      <c r="C3291" s="96"/>
      <c r="D3291" s="96"/>
      <c r="E3291" s="96"/>
    </row>
    <row r="3292" spans="1:5" x14ac:dyDescent="0.25">
      <c r="A3292" s="14"/>
      <c r="B3292" s="14"/>
      <c r="C3292" s="14"/>
      <c r="D3292" s="14"/>
      <c r="E3292" s="14"/>
    </row>
    <row r="3293" spans="1:5" x14ac:dyDescent="0.25">
      <c r="A3293" s="2" t="s">
        <v>4</v>
      </c>
      <c r="B3293" s="2" t="s">
        <v>5</v>
      </c>
      <c r="C3293" s="2" t="s">
        <v>6</v>
      </c>
      <c r="D3293" s="2" t="s">
        <v>7</v>
      </c>
      <c r="E3293" s="2" t="s">
        <v>414</v>
      </c>
    </row>
    <row r="3294" spans="1:5" x14ac:dyDescent="0.25">
      <c r="A3294" s="14" t="s">
        <v>9</v>
      </c>
      <c r="B3294" s="14" t="s">
        <v>10</v>
      </c>
      <c r="C3294" s="14" t="s">
        <v>137</v>
      </c>
      <c r="D3294" s="14" t="s">
        <v>226</v>
      </c>
      <c r="E3294" s="14">
        <v>572800</v>
      </c>
    </row>
    <row r="3295" spans="1:5" x14ac:dyDescent="0.25">
      <c r="A3295" s="14" t="s">
        <v>9</v>
      </c>
      <c r="B3295" s="14" t="s">
        <v>10</v>
      </c>
      <c r="C3295" s="14" t="s">
        <v>195</v>
      </c>
      <c r="D3295" s="14" t="s">
        <v>227</v>
      </c>
      <c r="E3295" s="14">
        <v>557862</v>
      </c>
    </row>
    <row r="3296" spans="1:5" x14ac:dyDescent="0.25">
      <c r="A3296" s="14" t="s">
        <v>9</v>
      </c>
      <c r="B3296" s="14" t="s">
        <v>10</v>
      </c>
      <c r="C3296" s="14" t="s">
        <v>381</v>
      </c>
      <c r="D3296" s="14" t="s">
        <v>228</v>
      </c>
      <c r="E3296" s="14">
        <v>116726</v>
      </c>
    </row>
    <row r="3297" spans="1:5" x14ac:dyDescent="0.25">
      <c r="A3297" s="14" t="s">
        <v>9</v>
      </c>
      <c r="B3297" s="14" t="s">
        <v>10</v>
      </c>
      <c r="C3297" s="14" t="s">
        <v>382</v>
      </c>
      <c r="D3297" s="14" t="s">
        <v>229</v>
      </c>
      <c r="E3297" s="14">
        <v>106033</v>
      </c>
    </row>
    <row r="3298" spans="1:5" x14ac:dyDescent="0.25">
      <c r="A3298" s="14" t="s">
        <v>9</v>
      </c>
      <c r="B3298" s="14" t="s">
        <v>10</v>
      </c>
      <c r="C3298" s="14" t="s">
        <v>383</v>
      </c>
      <c r="D3298" s="14" t="s">
        <v>230</v>
      </c>
      <c r="E3298" s="14">
        <v>10693</v>
      </c>
    </row>
    <row r="3299" spans="1:5" x14ac:dyDescent="0.25">
      <c r="A3299" s="14" t="s">
        <v>9</v>
      </c>
      <c r="B3299" s="14" t="s">
        <v>10</v>
      </c>
      <c r="C3299" s="14" t="s">
        <v>384</v>
      </c>
      <c r="D3299" s="14" t="s">
        <v>231</v>
      </c>
      <c r="E3299" s="14">
        <v>257794</v>
      </c>
    </row>
    <row r="3300" spans="1:5" x14ac:dyDescent="0.25">
      <c r="A3300" s="14" t="s">
        <v>9</v>
      </c>
      <c r="B3300" s="14" t="s">
        <v>10</v>
      </c>
      <c r="C3300" s="14" t="s">
        <v>385</v>
      </c>
      <c r="D3300" s="14" t="s">
        <v>232</v>
      </c>
      <c r="E3300" s="14">
        <v>84700</v>
      </c>
    </row>
    <row r="3301" spans="1:5" x14ac:dyDescent="0.25">
      <c r="A3301" s="14" t="s">
        <v>9</v>
      </c>
      <c r="B3301" s="14" t="s">
        <v>10</v>
      </c>
      <c r="C3301" s="14" t="s">
        <v>386</v>
      </c>
      <c r="D3301" s="14" t="s">
        <v>233</v>
      </c>
      <c r="E3301" s="14">
        <v>172670</v>
      </c>
    </row>
    <row r="3302" spans="1:5" x14ac:dyDescent="0.25">
      <c r="A3302" s="14" t="s">
        <v>9</v>
      </c>
      <c r="B3302" s="14" t="s">
        <v>10</v>
      </c>
      <c r="C3302" s="14" t="s">
        <v>387</v>
      </c>
      <c r="D3302" s="14" t="s">
        <v>234</v>
      </c>
      <c r="E3302" s="14">
        <v>424</v>
      </c>
    </row>
    <row r="3303" spans="1:5" x14ac:dyDescent="0.25">
      <c r="A3303" s="14" t="s">
        <v>9</v>
      </c>
      <c r="B3303" s="14" t="s">
        <v>10</v>
      </c>
      <c r="C3303" s="14" t="s">
        <v>388</v>
      </c>
      <c r="D3303" s="14" t="s">
        <v>235</v>
      </c>
      <c r="E3303" s="14">
        <v>113056</v>
      </c>
    </row>
    <row r="3304" spans="1:5" x14ac:dyDescent="0.25">
      <c r="A3304" s="14" t="s">
        <v>9</v>
      </c>
      <c r="B3304" s="14" t="s">
        <v>10</v>
      </c>
      <c r="C3304" s="14" t="s">
        <v>389</v>
      </c>
      <c r="D3304" s="14" t="s">
        <v>236</v>
      </c>
      <c r="E3304" s="14">
        <v>27042</v>
      </c>
    </row>
    <row r="3305" spans="1:5" x14ac:dyDescent="0.25">
      <c r="A3305" s="14" t="s">
        <v>9</v>
      </c>
      <c r="B3305" s="14" t="s">
        <v>10</v>
      </c>
      <c r="C3305" s="14" t="s">
        <v>390</v>
      </c>
      <c r="D3305" s="14" t="s">
        <v>237</v>
      </c>
      <c r="E3305" s="14">
        <v>39240</v>
      </c>
    </row>
    <row r="3306" spans="1:5" x14ac:dyDescent="0.25">
      <c r="A3306" s="14" t="s">
        <v>9</v>
      </c>
      <c r="B3306" s="14" t="s">
        <v>10</v>
      </c>
      <c r="C3306" s="14" t="s">
        <v>391</v>
      </c>
      <c r="D3306" s="14" t="s">
        <v>238</v>
      </c>
      <c r="E3306" s="14">
        <v>26780</v>
      </c>
    </row>
    <row r="3307" spans="1:5" x14ac:dyDescent="0.25">
      <c r="A3307" s="14" t="s">
        <v>9</v>
      </c>
      <c r="B3307" s="14" t="s">
        <v>10</v>
      </c>
      <c r="C3307" s="14" t="s">
        <v>392</v>
      </c>
      <c r="D3307" s="14" t="s">
        <v>239</v>
      </c>
      <c r="E3307" s="14">
        <v>19994</v>
      </c>
    </row>
    <row r="3308" spans="1:5" x14ac:dyDescent="0.25">
      <c r="A3308" s="14" t="s">
        <v>9</v>
      </c>
      <c r="B3308" s="14" t="s">
        <v>10</v>
      </c>
      <c r="C3308" s="14" t="s">
        <v>393</v>
      </c>
      <c r="D3308" s="14" t="s">
        <v>240</v>
      </c>
      <c r="E3308" s="14">
        <v>12220</v>
      </c>
    </row>
    <row r="3309" spans="1:5" x14ac:dyDescent="0.25">
      <c r="A3309" s="14" t="s">
        <v>9</v>
      </c>
      <c r="B3309" s="14" t="s">
        <v>10</v>
      </c>
      <c r="C3309" s="14" t="s">
        <v>394</v>
      </c>
      <c r="D3309" s="14" t="s">
        <v>241</v>
      </c>
      <c r="E3309" s="14">
        <v>11653</v>
      </c>
    </row>
    <row r="3310" spans="1:5" x14ac:dyDescent="0.25">
      <c r="A3310" s="14" t="s">
        <v>9</v>
      </c>
      <c r="B3310" s="14" t="s">
        <v>10</v>
      </c>
      <c r="C3310" s="14" t="s">
        <v>395</v>
      </c>
      <c r="D3310" s="14" t="s">
        <v>242</v>
      </c>
      <c r="E3310" s="14">
        <v>567</v>
      </c>
    </row>
    <row r="3311" spans="1:5" x14ac:dyDescent="0.25">
      <c r="A3311" s="14" t="s">
        <v>9</v>
      </c>
      <c r="B3311" s="14" t="s">
        <v>10</v>
      </c>
      <c r="C3311" s="14" t="s">
        <v>396</v>
      </c>
      <c r="D3311" s="14" t="s">
        <v>243</v>
      </c>
      <c r="E3311" s="14">
        <v>20097</v>
      </c>
    </row>
    <row r="3312" spans="1:5" x14ac:dyDescent="0.25">
      <c r="A3312" s="14" t="s">
        <v>9</v>
      </c>
      <c r="B3312" s="14" t="s">
        <v>10</v>
      </c>
      <c r="C3312" s="14" t="s">
        <v>397</v>
      </c>
      <c r="D3312" s="14" t="s">
        <v>244</v>
      </c>
      <c r="E3312" s="14">
        <v>15321</v>
      </c>
    </row>
    <row r="3313" spans="1:5" x14ac:dyDescent="0.25">
      <c r="A3313" s="14" t="s">
        <v>9</v>
      </c>
      <c r="B3313" s="14" t="s">
        <v>10</v>
      </c>
      <c r="C3313" s="14" t="s">
        <v>398</v>
      </c>
      <c r="D3313" s="14" t="s">
        <v>245</v>
      </c>
      <c r="E3313" s="14">
        <v>22648</v>
      </c>
    </row>
    <row r="3314" spans="1:5" x14ac:dyDescent="0.25">
      <c r="A3314" s="14" t="s">
        <v>9</v>
      </c>
      <c r="B3314" s="14" t="s">
        <v>10</v>
      </c>
      <c r="C3314" s="14" t="s">
        <v>399</v>
      </c>
      <c r="D3314" s="14" t="s">
        <v>246</v>
      </c>
      <c r="E3314" s="14">
        <v>9225</v>
      </c>
    </row>
    <row r="3315" spans="1:5" x14ac:dyDescent="0.25">
      <c r="A3315" s="14" t="s">
        <v>9</v>
      </c>
      <c r="B3315" s="14" t="s">
        <v>10</v>
      </c>
      <c r="C3315" s="14" t="s">
        <v>400</v>
      </c>
      <c r="D3315" s="14" t="s">
        <v>247</v>
      </c>
      <c r="E3315" s="14">
        <v>5713</v>
      </c>
    </row>
    <row r="3316" spans="1:5" ht="15.75" x14ac:dyDescent="0.3">
      <c r="A3316" s="99" t="s">
        <v>207</v>
      </c>
      <c r="B3316" s="96"/>
      <c r="C3316" s="96"/>
      <c r="D3316" s="96"/>
      <c r="E3316" s="96"/>
    </row>
    <row r="3317" spans="1:5" x14ac:dyDescent="0.25">
      <c r="A3317" s="95" t="s">
        <v>248</v>
      </c>
      <c r="B3317" s="96"/>
      <c r="C3317" s="96"/>
      <c r="D3317" s="96"/>
      <c r="E3317" s="96"/>
    </row>
    <row r="3318" spans="1:5" x14ac:dyDescent="0.25">
      <c r="A3318" s="95" t="s">
        <v>249</v>
      </c>
      <c r="B3318" s="96"/>
      <c r="C3318" s="96"/>
      <c r="D3318" s="96"/>
      <c r="E3318" s="96"/>
    </row>
    <row r="3319" spans="1:5" x14ac:dyDescent="0.25">
      <c r="A3319" s="95" t="s">
        <v>250</v>
      </c>
      <c r="B3319" s="96"/>
      <c r="C3319" s="96"/>
      <c r="D3319" s="96"/>
      <c r="E3319" s="96"/>
    </row>
    <row r="3320" spans="1:5" x14ac:dyDescent="0.25">
      <c r="A3320" s="95" t="s">
        <v>251</v>
      </c>
      <c r="B3320" s="96"/>
      <c r="C3320" s="96"/>
      <c r="D3320" s="96"/>
      <c r="E3320" s="96"/>
    </row>
    <row r="3321" spans="1:5" x14ac:dyDescent="0.25">
      <c r="A3321" s="95" t="s">
        <v>252</v>
      </c>
      <c r="B3321" s="96"/>
      <c r="C3321" s="96"/>
      <c r="D3321" s="96"/>
      <c r="E3321" s="96"/>
    </row>
    <row r="3322" spans="1:5" x14ac:dyDescent="0.25">
      <c r="A3322" s="95" t="s">
        <v>253</v>
      </c>
      <c r="B3322" s="96"/>
      <c r="C3322" s="96"/>
      <c r="D3322" s="96"/>
      <c r="E3322" s="96"/>
    </row>
    <row r="3323" spans="1:5" x14ac:dyDescent="0.25">
      <c r="A3323" s="95" t="s">
        <v>254</v>
      </c>
      <c r="B3323" s="96"/>
      <c r="C3323" s="96"/>
      <c r="D3323" s="96"/>
      <c r="E3323" s="96"/>
    </row>
    <row r="3324" spans="1:5" x14ac:dyDescent="0.25">
      <c r="A3324" s="95" t="s">
        <v>212</v>
      </c>
      <c r="B3324" s="96"/>
      <c r="C3324" s="96"/>
      <c r="D3324" s="96"/>
      <c r="E3324" s="96"/>
    </row>
    <row r="3325" spans="1:5" x14ac:dyDescent="0.25">
      <c r="A3325" s="95" t="s">
        <v>321</v>
      </c>
      <c r="B3325" s="96"/>
      <c r="C3325" s="96"/>
      <c r="D3325" s="96"/>
      <c r="E3325" s="96"/>
    </row>
    <row r="3326" spans="1:5" x14ac:dyDescent="0.25">
      <c r="A3326" s="14"/>
      <c r="B3326" s="14"/>
      <c r="C3326" s="14"/>
      <c r="D3326" s="14"/>
      <c r="E3326" s="14"/>
    </row>
    <row r="3327" spans="1:5" x14ac:dyDescent="0.25">
      <c r="C3327"/>
    </row>
    <row r="3328" spans="1:5" x14ac:dyDescent="0.25">
      <c r="C3328"/>
    </row>
    <row r="3329" spans="1:5" ht="18" x14ac:dyDescent="0.25">
      <c r="A3329" s="97" t="s">
        <v>225</v>
      </c>
      <c r="B3329" s="96"/>
      <c r="C3329" s="96"/>
      <c r="D3329" s="96"/>
      <c r="E3329" s="96"/>
    </row>
    <row r="3330" spans="1:5" ht="16.5" x14ac:dyDescent="0.25">
      <c r="A3330" s="98" t="s">
        <v>1</v>
      </c>
      <c r="B3330" s="96"/>
      <c r="C3330" s="96"/>
      <c r="D3330" s="96"/>
      <c r="E3330" s="96"/>
    </row>
    <row r="3331" spans="1:5" x14ac:dyDescent="0.25">
      <c r="A3331" s="96" t="s">
        <v>2</v>
      </c>
      <c r="B3331" s="96"/>
      <c r="C3331" s="96"/>
      <c r="D3331" s="96"/>
      <c r="E3331" s="96"/>
    </row>
    <row r="3332" spans="1:5" x14ac:dyDescent="0.25">
      <c r="A3332" s="96" t="s">
        <v>3</v>
      </c>
      <c r="B3332" s="96"/>
      <c r="C3332" s="96"/>
      <c r="D3332" s="96"/>
      <c r="E3332" s="96"/>
    </row>
    <row r="3333" spans="1:5" x14ac:dyDescent="0.25">
      <c r="A3333" s="14"/>
      <c r="B3333" s="14"/>
      <c r="C3333" s="14"/>
      <c r="D3333" s="14"/>
      <c r="E3333" s="14"/>
    </row>
    <row r="3334" spans="1:5" x14ac:dyDescent="0.25">
      <c r="A3334" s="2" t="s">
        <v>4</v>
      </c>
      <c r="B3334" s="2" t="s">
        <v>5</v>
      </c>
      <c r="C3334" s="2" t="s">
        <v>6</v>
      </c>
      <c r="D3334" s="2" t="s">
        <v>7</v>
      </c>
      <c r="E3334" s="2" t="s">
        <v>205</v>
      </c>
    </row>
    <row r="3335" spans="1:5" x14ac:dyDescent="0.25">
      <c r="A3335" s="14" t="s">
        <v>9</v>
      </c>
      <c r="B3335" s="14" t="s">
        <v>10</v>
      </c>
      <c r="C3335" s="14" t="s">
        <v>137</v>
      </c>
      <c r="D3335" s="14" t="s">
        <v>226</v>
      </c>
      <c r="E3335" s="14">
        <v>577547</v>
      </c>
    </row>
    <row r="3336" spans="1:5" x14ac:dyDescent="0.25">
      <c r="A3336" s="14" t="s">
        <v>9</v>
      </c>
      <c r="B3336" s="14" t="s">
        <v>10</v>
      </c>
      <c r="C3336" s="14" t="s">
        <v>195</v>
      </c>
      <c r="D3336" s="14" t="s">
        <v>227</v>
      </c>
      <c r="E3336" s="14">
        <v>562256</v>
      </c>
    </row>
    <row r="3337" spans="1:5" x14ac:dyDescent="0.25">
      <c r="A3337" s="14" t="s">
        <v>9</v>
      </c>
      <c r="B3337" s="14" t="s">
        <v>10</v>
      </c>
      <c r="C3337" s="14" t="s">
        <v>381</v>
      </c>
      <c r="D3337" s="14" t="s">
        <v>228</v>
      </c>
      <c r="E3337" s="14">
        <v>110395</v>
      </c>
    </row>
    <row r="3338" spans="1:5" x14ac:dyDescent="0.25">
      <c r="A3338" s="14" t="s">
        <v>9</v>
      </c>
      <c r="B3338" s="14" t="s">
        <v>10</v>
      </c>
      <c r="C3338" s="14" t="s">
        <v>382</v>
      </c>
      <c r="D3338" s="14" t="s">
        <v>229</v>
      </c>
      <c r="E3338" s="14">
        <v>99749</v>
      </c>
    </row>
    <row r="3339" spans="1:5" x14ac:dyDescent="0.25">
      <c r="A3339" s="14" t="s">
        <v>9</v>
      </c>
      <c r="B3339" s="14" t="s">
        <v>10</v>
      </c>
      <c r="C3339" s="14" t="s">
        <v>383</v>
      </c>
      <c r="D3339" s="14" t="s">
        <v>230</v>
      </c>
      <c r="E3339" s="14">
        <v>10646</v>
      </c>
    </row>
    <row r="3340" spans="1:5" x14ac:dyDescent="0.25">
      <c r="A3340" s="14" t="s">
        <v>9</v>
      </c>
      <c r="B3340" s="14" t="s">
        <v>10</v>
      </c>
      <c r="C3340" s="14" t="s">
        <v>384</v>
      </c>
      <c r="D3340" s="14" t="s">
        <v>231</v>
      </c>
      <c r="E3340" s="14">
        <v>264697</v>
      </c>
    </row>
    <row r="3341" spans="1:5" x14ac:dyDescent="0.25">
      <c r="A3341" s="14" t="s">
        <v>9</v>
      </c>
      <c r="B3341" s="14" t="s">
        <v>10</v>
      </c>
      <c r="C3341" s="14" t="s">
        <v>385</v>
      </c>
      <c r="D3341" s="14" t="s">
        <v>232</v>
      </c>
      <c r="E3341" s="14">
        <v>86308</v>
      </c>
    </row>
    <row r="3342" spans="1:5" x14ac:dyDescent="0.25">
      <c r="A3342" s="14" t="s">
        <v>9</v>
      </c>
      <c r="B3342" s="14" t="s">
        <v>10</v>
      </c>
      <c r="C3342" s="14" t="s">
        <v>386</v>
      </c>
      <c r="D3342" s="14" t="s">
        <v>233</v>
      </c>
      <c r="E3342" s="14">
        <v>177911</v>
      </c>
    </row>
    <row r="3343" spans="1:5" x14ac:dyDescent="0.25">
      <c r="A3343" s="14" t="s">
        <v>9</v>
      </c>
      <c r="B3343" s="14" t="s">
        <v>10</v>
      </c>
      <c r="C3343" s="14" t="s">
        <v>387</v>
      </c>
      <c r="D3343" s="14" t="s">
        <v>234</v>
      </c>
      <c r="E3343" s="14">
        <v>478</v>
      </c>
    </row>
    <row r="3344" spans="1:5" x14ac:dyDescent="0.25">
      <c r="A3344" s="14" t="s">
        <v>9</v>
      </c>
      <c r="B3344" s="14" t="s">
        <v>10</v>
      </c>
      <c r="C3344" s="14" t="s">
        <v>388</v>
      </c>
      <c r="D3344" s="14" t="s">
        <v>235</v>
      </c>
      <c r="E3344" s="14">
        <v>110008</v>
      </c>
    </row>
    <row r="3345" spans="1:5" x14ac:dyDescent="0.25">
      <c r="A3345" s="14" t="s">
        <v>9</v>
      </c>
      <c r="B3345" s="14" t="s">
        <v>10</v>
      </c>
      <c r="C3345" s="14" t="s">
        <v>389</v>
      </c>
      <c r="D3345" s="14" t="s">
        <v>236</v>
      </c>
      <c r="E3345" s="14">
        <v>25705</v>
      </c>
    </row>
    <row r="3346" spans="1:5" x14ac:dyDescent="0.25">
      <c r="A3346" s="14" t="s">
        <v>9</v>
      </c>
      <c r="B3346" s="14" t="s">
        <v>10</v>
      </c>
      <c r="C3346" s="14" t="s">
        <v>390</v>
      </c>
      <c r="D3346" s="14" t="s">
        <v>237</v>
      </c>
      <c r="E3346" s="14">
        <v>37460</v>
      </c>
    </row>
    <row r="3347" spans="1:5" x14ac:dyDescent="0.25">
      <c r="A3347" s="14" t="s">
        <v>9</v>
      </c>
      <c r="B3347" s="14" t="s">
        <v>10</v>
      </c>
      <c r="C3347" s="14" t="s">
        <v>391</v>
      </c>
      <c r="D3347" s="14" t="s">
        <v>238</v>
      </c>
      <c r="E3347" s="14">
        <v>27066</v>
      </c>
    </row>
    <row r="3348" spans="1:5" x14ac:dyDescent="0.25">
      <c r="A3348" s="14" t="s">
        <v>9</v>
      </c>
      <c r="B3348" s="14" t="s">
        <v>10</v>
      </c>
      <c r="C3348" s="14" t="s">
        <v>392</v>
      </c>
      <c r="D3348" s="14" t="s">
        <v>239</v>
      </c>
      <c r="E3348" s="14">
        <v>19777</v>
      </c>
    </row>
    <row r="3349" spans="1:5" x14ac:dyDescent="0.25">
      <c r="A3349" s="14" t="s">
        <v>9</v>
      </c>
      <c r="B3349" s="14" t="s">
        <v>10</v>
      </c>
      <c r="C3349" s="14" t="s">
        <v>393</v>
      </c>
      <c r="D3349" s="14" t="s">
        <v>240</v>
      </c>
      <c r="E3349" s="14">
        <v>15993</v>
      </c>
    </row>
    <row r="3350" spans="1:5" x14ac:dyDescent="0.25">
      <c r="A3350" s="14" t="s">
        <v>9</v>
      </c>
      <c r="B3350" s="14" t="s">
        <v>10</v>
      </c>
      <c r="C3350" s="14" t="s">
        <v>394</v>
      </c>
      <c r="D3350" s="14" t="s">
        <v>241</v>
      </c>
      <c r="E3350" s="14">
        <v>15156</v>
      </c>
    </row>
    <row r="3351" spans="1:5" x14ac:dyDescent="0.25">
      <c r="A3351" s="14" t="s">
        <v>9</v>
      </c>
      <c r="B3351" s="14" t="s">
        <v>10</v>
      </c>
      <c r="C3351" s="14" t="s">
        <v>395</v>
      </c>
      <c r="D3351" s="14" t="s">
        <v>242</v>
      </c>
      <c r="E3351" s="14">
        <v>837</v>
      </c>
    </row>
    <row r="3352" spans="1:5" x14ac:dyDescent="0.25">
      <c r="A3352" s="14" t="s">
        <v>9</v>
      </c>
      <c r="B3352" s="14" t="s">
        <v>10</v>
      </c>
      <c r="C3352" s="14" t="s">
        <v>396</v>
      </c>
      <c r="D3352" s="14" t="s">
        <v>243</v>
      </c>
      <c r="E3352" s="14">
        <v>18169</v>
      </c>
    </row>
    <row r="3353" spans="1:5" x14ac:dyDescent="0.25">
      <c r="A3353" s="14" t="s">
        <v>9</v>
      </c>
      <c r="B3353" s="14" t="s">
        <v>10</v>
      </c>
      <c r="C3353" s="14" t="s">
        <v>397</v>
      </c>
      <c r="D3353" s="14" t="s">
        <v>244</v>
      </c>
      <c r="E3353" s="14">
        <v>13845</v>
      </c>
    </row>
    <row r="3354" spans="1:5" x14ac:dyDescent="0.25">
      <c r="A3354" s="14" t="s">
        <v>9</v>
      </c>
      <c r="B3354" s="14" t="s">
        <v>10</v>
      </c>
      <c r="C3354" s="14" t="s">
        <v>398</v>
      </c>
      <c r="D3354" s="14" t="s">
        <v>245</v>
      </c>
      <c r="E3354" s="14">
        <v>29149</v>
      </c>
    </row>
    <row r="3355" spans="1:5" x14ac:dyDescent="0.25">
      <c r="A3355" s="14" t="s">
        <v>9</v>
      </c>
      <c r="B3355" s="14" t="s">
        <v>10</v>
      </c>
      <c r="C3355" s="14" t="s">
        <v>399</v>
      </c>
      <c r="D3355" s="14" t="s">
        <v>246</v>
      </c>
      <c r="E3355" s="14">
        <v>9099</v>
      </c>
    </row>
    <row r="3356" spans="1:5" x14ac:dyDescent="0.25">
      <c r="A3356" s="14" t="s">
        <v>9</v>
      </c>
      <c r="B3356" s="14" t="s">
        <v>10</v>
      </c>
      <c r="C3356" s="14" t="s">
        <v>400</v>
      </c>
      <c r="D3356" s="14" t="s">
        <v>247</v>
      </c>
      <c r="E3356" s="14">
        <v>6192</v>
      </c>
    </row>
    <row r="3357" spans="1:5" ht="15.75" x14ac:dyDescent="0.3">
      <c r="A3357" s="99" t="s">
        <v>207</v>
      </c>
      <c r="B3357" s="96"/>
      <c r="C3357" s="96"/>
      <c r="D3357" s="96"/>
      <c r="E3357" s="96"/>
    </row>
    <row r="3358" spans="1:5" x14ac:dyDescent="0.25">
      <c r="A3358" s="95" t="s">
        <v>248</v>
      </c>
      <c r="B3358" s="96"/>
      <c r="C3358" s="96"/>
      <c r="D3358" s="96"/>
      <c r="E3358" s="96"/>
    </row>
    <row r="3359" spans="1:5" x14ac:dyDescent="0.25">
      <c r="A3359" s="95" t="s">
        <v>249</v>
      </c>
      <c r="B3359" s="96"/>
      <c r="C3359" s="96"/>
      <c r="D3359" s="96"/>
      <c r="E3359" s="96"/>
    </row>
    <row r="3360" spans="1:5" x14ac:dyDescent="0.25">
      <c r="A3360" s="95" t="s">
        <v>250</v>
      </c>
      <c r="B3360" s="96"/>
      <c r="C3360" s="96"/>
      <c r="D3360" s="96"/>
      <c r="E3360" s="96"/>
    </row>
    <row r="3361" spans="1:5" x14ac:dyDescent="0.25">
      <c r="A3361" s="95" t="s">
        <v>251</v>
      </c>
      <c r="B3361" s="96"/>
      <c r="C3361" s="96"/>
      <c r="D3361" s="96"/>
      <c r="E3361" s="96"/>
    </row>
    <row r="3362" spans="1:5" x14ac:dyDescent="0.25">
      <c r="A3362" s="95" t="s">
        <v>252</v>
      </c>
      <c r="B3362" s="96"/>
      <c r="C3362" s="96"/>
      <c r="D3362" s="96"/>
      <c r="E3362" s="96"/>
    </row>
    <row r="3363" spans="1:5" x14ac:dyDescent="0.25">
      <c r="A3363" s="95" t="s">
        <v>253</v>
      </c>
      <c r="B3363" s="96"/>
      <c r="C3363" s="96"/>
      <c r="D3363" s="96"/>
      <c r="E3363" s="96"/>
    </row>
    <row r="3364" spans="1:5" x14ac:dyDescent="0.25">
      <c r="A3364" s="95" t="s">
        <v>254</v>
      </c>
      <c r="B3364" s="96"/>
      <c r="C3364" s="96"/>
      <c r="D3364" s="96"/>
      <c r="E3364" s="96"/>
    </row>
    <row r="3365" spans="1:5" x14ac:dyDescent="0.25">
      <c r="A3365" s="95" t="s">
        <v>212</v>
      </c>
      <c r="B3365" s="96"/>
      <c r="C3365" s="96"/>
      <c r="D3365" s="96"/>
      <c r="E3365" s="96"/>
    </row>
    <row r="3366" spans="1:5" x14ac:dyDescent="0.25">
      <c r="A3366" s="95" t="s">
        <v>321</v>
      </c>
      <c r="B3366" s="96"/>
      <c r="C3366" s="96"/>
      <c r="D3366" s="96"/>
      <c r="E3366" s="96"/>
    </row>
    <row r="3367" spans="1:5" x14ac:dyDescent="0.25">
      <c r="A3367" s="14"/>
      <c r="B3367" s="14"/>
      <c r="C3367" s="14"/>
      <c r="D3367" s="14"/>
      <c r="E3367" s="14"/>
    </row>
    <row r="3368" spans="1:5" x14ac:dyDescent="0.25">
      <c r="C3368"/>
    </row>
    <row r="3369" spans="1:5" x14ac:dyDescent="0.25">
      <c r="C3369"/>
    </row>
    <row r="3370" spans="1:5" ht="18" x14ac:dyDescent="0.25">
      <c r="A3370" s="97" t="s">
        <v>225</v>
      </c>
      <c r="B3370" s="96"/>
      <c r="C3370" s="96"/>
      <c r="D3370" s="96"/>
      <c r="E3370" s="96"/>
    </row>
    <row r="3371" spans="1:5" ht="16.5" x14ac:dyDescent="0.25">
      <c r="A3371" s="98" t="s">
        <v>1</v>
      </c>
      <c r="B3371" s="96"/>
      <c r="C3371" s="96"/>
      <c r="D3371" s="96"/>
      <c r="E3371" s="96"/>
    </row>
    <row r="3372" spans="1:5" x14ac:dyDescent="0.25">
      <c r="A3372" s="96" t="s">
        <v>2</v>
      </c>
      <c r="B3372" s="96"/>
      <c r="C3372" s="96"/>
      <c r="D3372" s="96"/>
      <c r="E3372" s="96"/>
    </row>
    <row r="3373" spans="1:5" x14ac:dyDescent="0.25">
      <c r="A3373" s="96" t="s">
        <v>3</v>
      </c>
      <c r="B3373" s="96"/>
      <c r="C3373" s="96"/>
      <c r="D3373" s="96"/>
      <c r="E3373" s="96"/>
    </row>
    <row r="3374" spans="1:5" x14ac:dyDescent="0.25">
      <c r="A3374" s="14"/>
      <c r="B3374" s="14"/>
      <c r="C3374" s="14"/>
      <c r="D3374" s="14"/>
      <c r="E3374" s="14"/>
    </row>
    <row r="3375" spans="1:5" x14ac:dyDescent="0.25">
      <c r="A3375" s="2" t="s">
        <v>4</v>
      </c>
      <c r="B3375" s="2" t="s">
        <v>5</v>
      </c>
      <c r="C3375" s="2" t="s">
        <v>6</v>
      </c>
      <c r="D3375" s="2" t="s">
        <v>7</v>
      </c>
      <c r="E3375" s="2" t="s">
        <v>203</v>
      </c>
    </row>
    <row r="3376" spans="1:5" x14ac:dyDescent="0.25">
      <c r="A3376" s="14" t="s">
        <v>9</v>
      </c>
      <c r="B3376" s="14" t="s">
        <v>10</v>
      </c>
      <c r="C3376" s="14" t="s">
        <v>137</v>
      </c>
      <c r="D3376" s="14" t="s">
        <v>226</v>
      </c>
      <c r="E3376" s="14">
        <v>584294</v>
      </c>
    </row>
    <row r="3377" spans="1:5" x14ac:dyDescent="0.25">
      <c r="A3377" s="14" t="s">
        <v>9</v>
      </c>
      <c r="B3377" s="14" t="s">
        <v>10</v>
      </c>
      <c r="C3377" s="14" t="s">
        <v>195</v>
      </c>
      <c r="D3377" s="14" t="s">
        <v>227</v>
      </c>
      <c r="E3377" s="14">
        <v>567256</v>
      </c>
    </row>
    <row r="3378" spans="1:5" x14ac:dyDescent="0.25">
      <c r="A3378" s="14" t="s">
        <v>9</v>
      </c>
      <c r="B3378" s="14" t="s">
        <v>10</v>
      </c>
      <c r="C3378" s="14" t="s">
        <v>381</v>
      </c>
      <c r="D3378" s="14" t="s">
        <v>228</v>
      </c>
      <c r="E3378" s="14">
        <v>102191</v>
      </c>
    </row>
    <row r="3379" spans="1:5" x14ac:dyDescent="0.25">
      <c r="A3379" s="14" t="s">
        <v>9</v>
      </c>
      <c r="B3379" s="14" t="s">
        <v>10</v>
      </c>
      <c r="C3379" s="14" t="s">
        <v>382</v>
      </c>
      <c r="D3379" s="14" t="s">
        <v>229</v>
      </c>
      <c r="E3379" s="14">
        <v>91597</v>
      </c>
    </row>
    <row r="3380" spans="1:5" x14ac:dyDescent="0.25">
      <c r="A3380" s="14" t="s">
        <v>9</v>
      </c>
      <c r="B3380" s="14" t="s">
        <v>10</v>
      </c>
      <c r="C3380" s="14" t="s">
        <v>383</v>
      </c>
      <c r="D3380" s="14" t="s">
        <v>230</v>
      </c>
      <c r="E3380" s="14">
        <v>10594</v>
      </c>
    </row>
    <row r="3381" spans="1:5" x14ac:dyDescent="0.25">
      <c r="A3381" s="14" t="s">
        <v>9</v>
      </c>
      <c r="B3381" s="14" t="s">
        <v>10</v>
      </c>
      <c r="C3381" s="14" t="s">
        <v>384</v>
      </c>
      <c r="D3381" s="14" t="s">
        <v>231</v>
      </c>
      <c r="E3381" s="14">
        <v>266588</v>
      </c>
    </row>
    <row r="3382" spans="1:5" x14ac:dyDescent="0.25">
      <c r="A3382" s="14" t="s">
        <v>9</v>
      </c>
      <c r="B3382" s="14" t="s">
        <v>10</v>
      </c>
      <c r="C3382" s="14" t="s">
        <v>385</v>
      </c>
      <c r="D3382" s="14" t="s">
        <v>232</v>
      </c>
      <c r="E3382" s="14">
        <v>83846</v>
      </c>
    </row>
    <row r="3383" spans="1:5" x14ac:dyDescent="0.25">
      <c r="A3383" s="14" t="s">
        <v>9</v>
      </c>
      <c r="B3383" s="14" t="s">
        <v>10</v>
      </c>
      <c r="C3383" s="14" t="s">
        <v>386</v>
      </c>
      <c r="D3383" s="14" t="s">
        <v>233</v>
      </c>
      <c r="E3383" s="14">
        <v>182292</v>
      </c>
    </row>
    <row r="3384" spans="1:5" x14ac:dyDescent="0.25">
      <c r="A3384" s="14" t="s">
        <v>9</v>
      </c>
      <c r="B3384" s="14" t="s">
        <v>10</v>
      </c>
      <c r="C3384" s="14" t="s">
        <v>387</v>
      </c>
      <c r="D3384" s="14" t="s">
        <v>234</v>
      </c>
      <c r="E3384" s="14">
        <v>450</v>
      </c>
    </row>
    <row r="3385" spans="1:5" x14ac:dyDescent="0.25">
      <c r="A3385" s="14" t="s">
        <v>9</v>
      </c>
      <c r="B3385" s="14" t="s">
        <v>10</v>
      </c>
      <c r="C3385" s="14" t="s">
        <v>388</v>
      </c>
      <c r="D3385" s="14" t="s">
        <v>235</v>
      </c>
      <c r="E3385" s="14">
        <v>110401</v>
      </c>
    </row>
    <row r="3386" spans="1:5" x14ac:dyDescent="0.25">
      <c r="A3386" s="14" t="s">
        <v>9</v>
      </c>
      <c r="B3386" s="14" t="s">
        <v>10</v>
      </c>
      <c r="C3386" s="14" t="s">
        <v>389</v>
      </c>
      <c r="D3386" s="14" t="s">
        <v>236</v>
      </c>
      <c r="E3386" s="14">
        <v>25368</v>
      </c>
    </row>
    <row r="3387" spans="1:5" x14ac:dyDescent="0.25">
      <c r="A3387" s="14" t="s">
        <v>9</v>
      </c>
      <c r="B3387" s="14" t="s">
        <v>10</v>
      </c>
      <c r="C3387" s="14" t="s">
        <v>390</v>
      </c>
      <c r="D3387" s="14" t="s">
        <v>237</v>
      </c>
      <c r="E3387" s="14">
        <v>38117</v>
      </c>
    </row>
    <row r="3388" spans="1:5" x14ac:dyDescent="0.25">
      <c r="A3388" s="14" t="s">
        <v>9</v>
      </c>
      <c r="B3388" s="14" t="s">
        <v>10</v>
      </c>
      <c r="C3388" s="14" t="s">
        <v>391</v>
      </c>
      <c r="D3388" s="14" t="s">
        <v>238</v>
      </c>
      <c r="E3388" s="14">
        <v>26082</v>
      </c>
    </row>
    <row r="3389" spans="1:5" x14ac:dyDescent="0.25">
      <c r="A3389" s="14" t="s">
        <v>9</v>
      </c>
      <c r="B3389" s="14" t="s">
        <v>10</v>
      </c>
      <c r="C3389" s="14" t="s">
        <v>392</v>
      </c>
      <c r="D3389" s="14" t="s">
        <v>239</v>
      </c>
      <c r="E3389" s="14">
        <v>20834</v>
      </c>
    </row>
    <row r="3390" spans="1:5" x14ac:dyDescent="0.25">
      <c r="A3390" s="14" t="s">
        <v>9</v>
      </c>
      <c r="B3390" s="14" t="s">
        <v>10</v>
      </c>
      <c r="C3390" s="14" t="s">
        <v>393</v>
      </c>
      <c r="D3390" s="14" t="s">
        <v>240</v>
      </c>
      <c r="E3390" s="14">
        <v>22574</v>
      </c>
    </row>
    <row r="3391" spans="1:5" x14ac:dyDescent="0.25">
      <c r="A3391" s="14" t="s">
        <v>9</v>
      </c>
      <c r="B3391" s="14" t="s">
        <v>10</v>
      </c>
      <c r="C3391" s="14" t="s">
        <v>394</v>
      </c>
      <c r="D3391" s="14" t="s">
        <v>241</v>
      </c>
      <c r="E3391" s="14">
        <v>21477</v>
      </c>
    </row>
    <row r="3392" spans="1:5" x14ac:dyDescent="0.25">
      <c r="A3392" s="14" t="s">
        <v>9</v>
      </c>
      <c r="B3392" s="14" t="s">
        <v>10</v>
      </c>
      <c r="C3392" s="14" t="s">
        <v>395</v>
      </c>
      <c r="D3392" s="14" t="s">
        <v>242</v>
      </c>
      <c r="E3392" s="14">
        <v>1097</v>
      </c>
    </row>
    <row r="3393" spans="1:5" x14ac:dyDescent="0.25">
      <c r="A3393" s="14" t="s">
        <v>9</v>
      </c>
      <c r="B3393" s="14" t="s">
        <v>10</v>
      </c>
      <c r="C3393" s="14" t="s">
        <v>396</v>
      </c>
      <c r="D3393" s="14" t="s">
        <v>243</v>
      </c>
      <c r="E3393" s="14">
        <v>15135</v>
      </c>
    </row>
    <row r="3394" spans="1:5" x14ac:dyDescent="0.25">
      <c r="A3394" s="14" t="s">
        <v>9</v>
      </c>
      <c r="B3394" s="14" t="s">
        <v>10</v>
      </c>
      <c r="C3394" s="14" t="s">
        <v>397</v>
      </c>
      <c r="D3394" s="14" t="s">
        <v>244</v>
      </c>
      <c r="E3394" s="14">
        <v>12833</v>
      </c>
    </row>
    <row r="3395" spans="1:5" x14ac:dyDescent="0.25">
      <c r="A3395" s="14" t="s">
        <v>9</v>
      </c>
      <c r="B3395" s="14" t="s">
        <v>10</v>
      </c>
      <c r="C3395" s="14" t="s">
        <v>398</v>
      </c>
      <c r="D3395" s="14" t="s">
        <v>245</v>
      </c>
      <c r="E3395" s="14">
        <v>37534</v>
      </c>
    </row>
    <row r="3396" spans="1:5" x14ac:dyDescent="0.25">
      <c r="A3396" s="14" t="s">
        <v>9</v>
      </c>
      <c r="B3396" s="14" t="s">
        <v>10</v>
      </c>
      <c r="C3396" s="14" t="s">
        <v>399</v>
      </c>
      <c r="D3396" s="14" t="s">
        <v>246</v>
      </c>
      <c r="E3396" s="14">
        <v>8667</v>
      </c>
    </row>
    <row r="3397" spans="1:5" x14ac:dyDescent="0.25">
      <c r="A3397" s="14" t="s">
        <v>9</v>
      </c>
      <c r="B3397" s="14" t="s">
        <v>10</v>
      </c>
      <c r="C3397" s="14" t="s">
        <v>400</v>
      </c>
      <c r="D3397" s="14" t="s">
        <v>247</v>
      </c>
      <c r="E3397" s="14">
        <v>8371</v>
      </c>
    </row>
    <row r="3398" spans="1:5" ht="15.75" x14ac:dyDescent="0.3">
      <c r="A3398" s="99" t="s">
        <v>207</v>
      </c>
      <c r="B3398" s="96"/>
      <c r="C3398" s="96"/>
      <c r="D3398" s="96"/>
      <c r="E3398" s="96"/>
    </row>
    <row r="3399" spans="1:5" x14ac:dyDescent="0.25">
      <c r="A3399" s="95" t="s">
        <v>248</v>
      </c>
      <c r="B3399" s="96"/>
      <c r="C3399" s="96"/>
      <c r="D3399" s="96"/>
      <c r="E3399" s="96"/>
    </row>
    <row r="3400" spans="1:5" x14ac:dyDescent="0.25">
      <c r="A3400" s="95" t="s">
        <v>249</v>
      </c>
      <c r="B3400" s="96"/>
      <c r="C3400" s="96"/>
      <c r="D3400" s="96"/>
      <c r="E3400" s="96"/>
    </row>
    <row r="3401" spans="1:5" x14ac:dyDescent="0.25">
      <c r="A3401" s="95" t="s">
        <v>250</v>
      </c>
      <c r="B3401" s="96"/>
      <c r="C3401" s="96"/>
      <c r="D3401" s="96"/>
      <c r="E3401" s="96"/>
    </row>
    <row r="3402" spans="1:5" x14ac:dyDescent="0.25">
      <c r="A3402" s="95" t="s">
        <v>251</v>
      </c>
      <c r="B3402" s="96"/>
      <c r="C3402" s="96"/>
      <c r="D3402" s="96"/>
      <c r="E3402" s="96"/>
    </row>
    <row r="3403" spans="1:5" x14ac:dyDescent="0.25">
      <c r="A3403" s="95" t="s">
        <v>252</v>
      </c>
      <c r="B3403" s="96"/>
      <c r="C3403" s="96"/>
      <c r="D3403" s="96"/>
      <c r="E3403" s="96"/>
    </row>
    <row r="3404" spans="1:5" x14ac:dyDescent="0.25">
      <c r="A3404" s="95" t="s">
        <v>253</v>
      </c>
      <c r="B3404" s="96"/>
      <c r="C3404" s="96"/>
      <c r="D3404" s="96"/>
      <c r="E3404" s="96"/>
    </row>
    <row r="3405" spans="1:5" x14ac:dyDescent="0.25">
      <c r="A3405" s="95" t="s">
        <v>254</v>
      </c>
      <c r="B3405" s="96"/>
      <c r="C3405" s="96"/>
      <c r="D3405" s="96"/>
      <c r="E3405" s="96"/>
    </row>
    <row r="3406" spans="1:5" x14ac:dyDescent="0.25">
      <c r="A3406" s="95" t="s">
        <v>212</v>
      </c>
      <c r="B3406" s="96"/>
      <c r="C3406" s="96"/>
      <c r="D3406" s="96"/>
      <c r="E3406" s="96"/>
    </row>
    <row r="3407" spans="1:5" x14ac:dyDescent="0.25">
      <c r="A3407" s="95" t="s">
        <v>321</v>
      </c>
      <c r="B3407" s="96"/>
      <c r="C3407" s="96"/>
      <c r="D3407" s="96"/>
      <c r="E3407" s="96"/>
    </row>
    <row r="3408" spans="1:5" x14ac:dyDescent="0.25">
      <c r="A3408" s="14"/>
      <c r="B3408" s="14"/>
      <c r="C3408" s="14"/>
      <c r="D3408" s="14"/>
      <c r="E3408" s="14"/>
    </row>
    <row r="3409" spans="1:5" x14ac:dyDescent="0.25">
      <c r="C3409"/>
    </row>
    <row r="3410" spans="1:5" x14ac:dyDescent="0.25">
      <c r="C3410"/>
    </row>
    <row r="3411" spans="1:5" ht="18" x14ac:dyDescent="0.25">
      <c r="A3411" s="97" t="s">
        <v>225</v>
      </c>
      <c r="B3411" s="96"/>
      <c r="C3411" s="96"/>
      <c r="D3411" s="96"/>
      <c r="E3411" s="96"/>
    </row>
    <row r="3412" spans="1:5" ht="16.5" x14ac:dyDescent="0.25">
      <c r="A3412" s="98" t="s">
        <v>1</v>
      </c>
      <c r="B3412" s="96"/>
      <c r="C3412" s="96"/>
      <c r="D3412" s="96"/>
      <c r="E3412" s="96"/>
    </row>
    <row r="3413" spans="1:5" x14ac:dyDescent="0.25">
      <c r="A3413" s="96" t="s">
        <v>2</v>
      </c>
      <c r="B3413" s="96"/>
      <c r="C3413" s="96"/>
      <c r="D3413" s="96"/>
      <c r="E3413" s="96"/>
    </row>
    <row r="3414" spans="1:5" x14ac:dyDescent="0.25">
      <c r="A3414" s="96" t="s">
        <v>3</v>
      </c>
      <c r="B3414" s="96"/>
      <c r="C3414" s="96"/>
      <c r="D3414" s="96"/>
      <c r="E3414" s="96"/>
    </row>
    <row r="3415" spans="1:5" x14ac:dyDescent="0.25">
      <c r="A3415" s="14"/>
      <c r="B3415" s="14"/>
      <c r="C3415" s="14"/>
      <c r="D3415" s="14"/>
      <c r="E3415" s="14"/>
    </row>
    <row r="3416" spans="1:5" x14ac:dyDescent="0.25">
      <c r="A3416" s="2" t="s">
        <v>4</v>
      </c>
      <c r="B3416" s="2" t="s">
        <v>5</v>
      </c>
      <c r="C3416" s="2" t="s">
        <v>6</v>
      </c>
      <c r="D3416" s="2" t="s">
        <v>7</v>
      </c>
      <c r="E3416" s="2" t="s">
        <v>201</v>
      </c>
    </row>
    <row r="3417" spans="1:5" x14ac:dyDescent="0.25">
      <c r="A3417" s="14" t="s">
        <v>9</v>
      </c>
      <c r="B3417" s="14" t="s">
        <v>10</v>
      </c>
      <c r="C3417" s="14" t="s">
        <v>137</v>
      </c>
      <c r="D3417" s="14" t="s">
        <v>226</v>
      </c>
      <c r="E3417" s="14">
        <v>568826</v>
      </c>
    </row>
    <row r="3418" spans="1:5" x14ac:dyDescent="0.25">
      <c r="A3418" s="14" t="s">
        <v>9</v>
      </c>
      <c r="B3418" s="14" t="s">
        <v>10</v>
      </c>
      <c r="C3418" s="14" t="s">
        <v>195</v>
      </c>
      <c r="D3418" s="14" t="s">
        <v>227</v>
      </c>
      <c r="E3418" s="14">
        <v>553878</v>
      </c>
    </row>
    <row r="3419" spans="1:5" x14ac:dyDescent="0.25">
      <c r="A3419" s="14" t="s">
        <v>9</v>
      </c>
      <c r="B3419" s="14" t="s">
        <v>10</v>
      </c>
      <c r="C3419" s="14" t="s">
        <v>381</v>
      </c>
      <c r="D3419" s="14" t="s">
        <v>228</v>
      </c>
      <c r="E3419" s="14">
        <v>98650</v>
      </c>
    </row>
    <row r="3420" spans="1:5" x14ac:dyDescent="0.25">
      <c r="A3420" s="14" t="s">
        <v>9</v>
      </c>
      <c r="B3420" s="14" t="s">
        <v>10</v>
      </c>
      <c r="C3420" s="14" t="s">
        <v>382</v>
      </c>
      <c r="D3420" s="14" t="s">
        <v>229</v>
      </c>
      <c r="E3420" s="14">
        <v>87965</v>
      </c>
    </row>
    <row r="3421" spans="1:5" x14ac:dyDescent="0.25">
      <c r="A3421" s="14" t="s">
        <v>9</v>
      </c>
      <c r="B3421" s="14" t="s">
        <v>10</v>
      </c>
      <c r="C3421" s="14" t="s">
        <v>383</v>
      </c>
      <c r="D3421" s="14" t="s">
        <v>230</v>
      </c>
      <c r="E3421" s="14">
        <v>10685</v>
      </c>
    </row>
    <row r="3422" spans="1:5" x14ac:dyDescent="0.25">
      <c r="A3422" s="14" t="s">
        <v>9</v>
      </c>
      <c r="B3422" s="14" t="s">
        <v>10</v>
      </c>
      <c r="C3422" s="14" t="s">
        <v>384</v>
      </c>
      <c r="D3422" s="14" t="s">
        <v>231</v>
      </c>
      <c r="E3422" s="14">
        <v>263084</v>
      </c>
    </row>
    <row r="3423" spans="1:5" x14ac:dyDescent="0.25">
      <c r="A3423" s="14" t="s">
        <v>9</v>
      </c>
      <c r="B3423" s="14" t="s">
        <v>10</v>
      </c>
      <c r="C3423" s="14" t="s">
        <v>385</v>
      </c>
      <c r="D3423" s="14" t="s">
        <v>232</v>
      </c>
      <c r="E3423" s="14">
        <v>77594</v>
      </c>
    </row>
    <row r="3424" spans="1:5" x14ac:dyDescent="0.25">
      <c r="A3424" s="14" t="s">
        <v>9</v>
      </c>
      <c r="B3424" s="14" t="s">
        <v>10</v>
      </c>
      <c r="C3424" s="14" t="s">
        <v>386</v>
      </c>
      <c r="D3424" s="14" t="s">
        <v>233</v>
      </c>
      <c r="E3424" s="14">
        <v>185055</v>
      </c>
    </row>
    <row r="3425" spans="1:5" x14ac:dyDescent="0.25">
      <c r="A3425" s="14" t="s">
        <v>9</v>
      </c>
      <c r="B3425" s="14" t="s">
        <v>10</v>
      </c>
      <c r="C3425" s="14" t="s">
        <v>387</v>
      </c>
      <c r="D3425" s="14" t="s">
        <v>234</v>
      </c>
      <c r="E3425" s="14">
        <v>435</v>
      </c>
    </row>
    <row r="3426" spans="1:5" x14ac:dyDescent="0.25">
      <c r="A3426" s="14" t="s">
        <v>9</v>
      </c>
      <c r="B3426" s="14" t="s">
        <v>10</v>
      </c>
      <c r="C3426" s="14" t="s">
        <v>388</v>
      </c>
      <c r="D3426" s="14" t="s">
        <v>235</v>
      </c>
      <c r="E3426" s="14">
        <v>106133</v>
      </c>
    </row>
    <row r="3427" spans="1:5" x14ac:dyDescent="0.25">
      <c r="A3427" s="14" t="s">
        <v>9</v>
      </c>
      <c r="B3427" s="14" t="s">
        <v>10</v>
      </c>
      <c r="C3427" s="14" t="s">
        <v>389</v>
      </c>
      <c r="D3427" s="14" t="s">
        <v>236</v>
      </c>
      <c r="E3427" s="14">
        <v>24891</v>
      </c>
    </row>
    <row r="3428" spans="1:5" x14ac:dyDescent="0.25">
      <c r="A3428" s="14" t="s">
        <v>9</v>
      </c>
      <c r="B3428" s="14" t="s">
        <v>10</v>
      </c>
      <c r="C3428" s="14" t="s">
        <v>390</v>
      </c>
      <c r="D3428" s="14" t="s">
        <v>237</v>
      </c>
      <c r="E3428" s="14">
        <v>37254</v>
      </c>
    </row>
    <row r="3429" spans="1:5" x14ac:dyDescent="0.25">
      <c r="A3429" s="14" t="s">
        <v>9</v>
      </c>
      <c r="B3429" s="14" t="s">
        <v>10</v>
      </c>
      <c r="C3429" s="14" t="s">
        <v>391</v>
      </c>
      <c r="D3429" s="14" t="s">
        <v>238</v>
      </c>
      <c r="E3429" s="14">
        <v>22677</v>
      </c>
    </row>
    <row r="3430" spans="1:5" x14ac:dyDescent="0.25">
      <c r="A3430" s="14" t="s">
        <v>9</v>
      </c>
      <c r="B3430" s="14" t="s">
        <v>10</v>
      </c>
      <c r="C3430" s="14" t="s">
        <v>392</v>
      </c>
      <c r="D3430" s="14" t="s">
        <v>239</v>
      </c>
      <c r="E3430" s="14">
        <v>21311</v>
      </c>
    </row>
    <row r="3431" spans="1:5" x14ac:dyDescent="0.25">
      <c r="A3431" s="14" t="s">
        <v>9</v>
      </c>
      <c r="B3431" s="14" t="s">
        <v>10</v>
      </c>
      <c r="C3431" s="14" t="s">
        <v>393</v>
      </c>
      <c r="D3431" s="14" t="s">
        <v>240</v>
      </c>
      <c r="E3431" s="14">
        <v>25546</v>
      </c>
    </row>
    <row r="3432" spans="1:5" x14ac:dyDescent="0.25">
      <c r="A3432" s="14" t="s">
        <v>9</v>
      </c>
      <c r="B3432" s="14" t="s">
        <v>10</v>
      </c>
      <c r="C3432" s="14" t="s">
        <v>394</v>
      </c>
      <c r="D3432" s="14" t="s">
        <v>241</v>
      </c>
      <c r="E3432" s="14">
        <v>24705</v>
      </c>
    </row>
    <row r="3433" spans="1:5" x14ac:dyDescent="0.25">
      <c r="A3433" s="14" t="s">
        <v>9</v>
      </c>
      <c r="B3433" s="14" t="s">
        <v>10</v>
      </c>
      <c r="C3433" s="14" t="s">
        <v>395</v>
      </c>
      <c r="D3433" s="14" t="s">
        <v>242</v>
      </c>
      <c r="E3433" s="14">
        <v>841</v>
      </c>
    </row>
    <row r="3434" spans="1:5" x14ac:dyDescent="0.25">
      <c r="A3434" s="14" t="s">
        <v>9</v>
      </c>
      <c r="B3434" s="14" t="s">
        <v>10</v>
      </c>
      <c r="C3434" s="14" t="s">
        <v>396</v>
      </c>
      <c r="D3434" s="14" t="s">
        <v>243</v>
      </c>
      <c r="E3434" s="14">
        <v>14074</v>
      </c>
    </row>
    <row r="3435" spans="1:5" x14ac:dyDescent="0.25">
      <c r="A3435" s="14" t="s">
        <v>9</v>
      </c>
      <c r="B3435" s="14" t="s">
        <v>10</v>
      </c>
      <c r="C3435" s="14" t="s">
        <v>397</v>
      </c>
      <c r="D3435" s="14" t="s">
        <v>244</v>
      </c>
      <c r="E3435" s="14">
        <v>10569</v>
      </c>
    </row>
    <row r="3436" spans="1:5" x14ac:dyDescent="0.25">
      <c r="A3436" s="14" t="s">
        <v>9</v>
      </c>
      <c r="B3436" s="14" t="s">
        <v>10</v>
      </c>
      <c r="C3436" s="14" t="s">
        <v>398</v>
      </c>
      <c r="D3436" s="14" t="s">
        <v>245</v>
      </c>
      <c r="E3436" s="14">
        <v>35822</v>
      </c>
    </row>
    <row r="3437" spans="1:5" x14ac:dyDescent="0.25">
      <c r="A3437" s="14" t="s">
        <v>9</v>
      </c>
      <c r="B3437" s="14" t="s">
        <v>10</v>
      </c>
      <c r="C3437" s="14" t="s">
        <v>399</v>
      </c>
      <c r="D3437" s="14" t="s">
        <v>246</v>
      </c>
      <c r="E3437" s="14">
        <v>8810</v>
      </c>
    </row>
    <row r="3438" spans="1:5" x14ac:dyDescent="0.25">
      <c r="A3438" s="14" t="s">
        <v>9</v>
      </c>
      <c r="B3438" s="14" t="s">
        <v>10</v>
      </c>
      <c r="C3438" s="14" t="s">
        <v>400</v>
      </c>
      <c r="D3438" s="14" t="s">
        <v>247</v>
      </c>
      <c r="E3438" s="14">
        <v>6138</v>
      </c>
    </row>
    <row r="3439" spans="1:5" ht="15.75" x14ac:dyDescent="0.3">
      <c r="A3439" s="99" t="s">
        <v>207</v>
      </c>
      <c r="B3439" s="96"/>
      <c r="C3439" s="96"/>
      <c r="D3439" s="96"/>
      <c r="E3439" s="96"/>
    </row>
    <row r="3440" spans="1:5" x14ac:dyDescent="0.25">
      <c r="A3440" s="95" t="s">
        <v>248</v>
      </c>
      <c r="B3440" s="96"/>
      <c r="C3440" s="96"/>
      <c r="D3440" s="96"/>
      <c r="E3440" s="96"/>
    </row>
    <row r="3441" spans="1:5" x14ac:dyDescent="0.25">
      <c r="A3441" s="95" t="s">
        <v>249</v>
      </c>
      <c r="B3441" s="96"/>
      <c r="C3441" s="96"/>
      <c r="D3441" s="96"/>
      <c r="E3441" s="96"/>
    </row>
    <row r="3442" spans="1:5" x14ac:dyDescent="0.25">
      <c r="A3442" s="95" t="s">
        <v>250</v>
      </c>
      <c r="B3442" s="96"/>
      <c r="C3442" s="96"/>
      <c r="D3442" s="96"/>
      <c r="E3442" s="96"/>
    </row>
    <row r="3443" spans="1:5" x14ac:dyDescent="0.25">
      <c r="A3443" s="95" t="s">
        <v>251</v>
      </c>
      <c r="B3443" s="96"/>
      <c r="C3443" s="96"/>
      <c r="D3443" s="96"/>
      <c r="E3443" s="96"/>
    </row>
    <row r="3444" spans="1:5" x14ac:dyDescent="0.25">
      <c r="A3444" s="95" t="s">
        <v>252</v>
      </c>
      <c r="B3444" s="96"/>
      <c r="C3444" s="96"/>
      <c r="D3444" s="96"/>
      <c r="E3444" s="96"/>
    </row>
    <row r="3445" spans="1:5" x14ac:dyDescent="0.25">
      <c r="A3445" s="95" t="s">
        <v>253</v>
      </c>
      <c r="B3445" s="96"/>
      <c r="C3445" s="96"/>
      <c r="D3445" s="96"/>
      <c r="E3445" s="96"/>
    </row>
    <row r="3446" spans="1:5" x14ac:dyDescent="0.25">
      <c r="A3446" s="95" t="s">
        <v>254</v>
      </c>
      <c r="B3446" s="96"/>
      <c r="C3446" s="96"/>
      <c r="D3446" s="96"/>
      <c r="E3446" s="96"/>
    </row>
    <row r="3447" spans="1:5" x14ac:dyDescent="0.25">
      <c r="A3447" s="95" t="s">
        <v>212</v>
      </c>
      <c r="B3447" s="96"/>
      <c r="C3447" s="96"/>
      <c r="D3447" s="96"/>
      <c r="E3447" s="96"/>
    </row>
    <row r="3448" spans="1:5" x14ac:dyDescent="0.25">
      <c r="A3448" s="95" t="s">
        <v>321</v>
      </c>
      <c r="B3448" s="96"/>
      <c r="C3448" s="96"/>
      <c r="D3448" s="96"/>
      <c r="E3448" s="96"/>
    </row>
    <row r="3449" spans="1:5" x14ac:dyDescent="0.25">
      <c r="A3449" s="14"/>
      <c r="B3449" s="14"/>
      <c r="C3449" s="14"/>
      <c r="D3449" s="14"/>
      <c r="E3449" s="14"/>
    </row>
    <row r="3450" spans="1:5" x14ac:dyDescent="0.25">
      <c r="C3450"/>
    </row>
    <row r="3451" spans="1:5" x14ac:dyDescent="0.25">
      <c r="C3451"/>
    </row>
    <row r="3452" spans="1:5" x14ac:dyDescent="0.25">
      <c r="C3452"/>
    </row>
    <row r="3453" spans="1:5" ht="18" x14ac:dyDescent="0.25">
      <c r="A3453" s="101" t="s">
        <v>225</v>
      </c>
      <c r="B3453" s="96"/>
      <c r="C3453" s="96"/>
      <c r="D3453" s="96"/>
      <c r="E3453" s="96"/>
    </row>
    <row r="3454" spans="1:5" ht="16.5" x14ac:dyDescent="0.25">
      <c r="A3454" s="102" t="s">
        <v>1</v>
      </c>
      <c r="B3454" s="96"/>
      <c r="C3454" s="96"/>
      <c r="D3454" s="96"/>
      <c r="E3454" s="96"/>
    </row>
    <row r="3455" spans="1:5" x14ac:dyDescent="0.25">
      <c r="A3455" s="96" t="s">
        <v>2</v>
      </c>
      <c r="B3455" s="96"/>
      <c r="C3455" s="96"/>
      <c r="D3455" s="96"/>
      <c r="E3455" s="96"/>
    </row>
    <row r="3456" spans="1:5" x14ac:dyDescent="0.25">
      <c r="A3456" s="96" t="s">
        <v>3</v>
      </c>
      <c r="B3456" s="96"/>
      <c r="C3456" s="96"/>
      <c r="D3456" s="96"/>
      <c r="E3456" s="96"/>
    </row>
    <row r="3457" spans="1:5" x14ac:dyDescent="0.25">
      <c r="A3457" s="1"/>
      <c r="B3457" s="1"/>
      <c r="C3457" s="1"/>
      <c r="D3457" s="1"/>
      <c r="E3457" s="1"/>
    </row>
    <row r="3458" spans="1:5" x14ac:dyDescent="0.25">
      <c r="A3458" s="6" t="s">
        <v>4</v>
      </c>
      <c r="B3458" s="6" t="s">
        <v>5</v>
      </c>
      <c r="C3458" s="6" t="s">
        <v>6</v>
      </c>
      <c r="D3458" s="6" t="s">
        <v>7</v>
      </c>
      <c r="E3458" s="6" t="s">
        <v>8</v>
      </c>
    </row>
    <row r="3459" spans="1:5" x14ac:dyDescent="0.25">
      <c r="A3459" s="1" t="s">
        <v>332</v>
      </c>
      <c r="B3459" s="1" t="s">
        <v>333</v>
      </c>
      <c r="C3459" s="1" t="s">
        <v>137</v>
      </c>
      <c r="D3459" s="1" t="s">
        <v>226</v>
      </c>
      <c r="E3459" s="1">
        <v>235041</v>
      </c>
    </row>
    <row r="3460" spans="1:5" x14ac:dyDescent="0.25">
      <c r="A3460" s="1" t="s">
        <v>332</v>
      </c>
      <c r="B3460" s="1" t="s">
        <v>333</v>
      </c>
      <c r="C3460" s="1" t="s">
        <v>195</v>
      </c>
      <c r="D3460" s="1" t="s">
        <v>227</v>
      </c>
      <c r="E3460" s="1">
        <v>229889</v>
      </c>
    </row>
    <row r="3461" spans="1:5" x14ac:dyDescent="0.25">
      <c r="A3461" s="1" t="s">
        <v>332</v>
      </c>
      <c r="B3461" s="1" t="s">
        <v>333</v>
      </c>
      <c r="C3461" s="1" t="s">
        <v>381</v>
      </c>
      <c r="D3461" s="1" t="s">
        <v>228</v>
      </c>
      <c r="E3461" s="1">
        <v>62315</v>
      </c>
    </row>
    <row r="3462" spans="1:5" x14ac:dyDescent="0.25">
      <c r="A3462" s="1" t="s">
        <v>332</v>
      </c>
      <c r="B3462" s="1" t="s">
        <v>333</v>
      </c>
      <c r="C3462" s="1" t="s">
        <v>382</v>
      </c>
      <c r="D3462" s="1" t="s">
        <v>229</v>
      </c>
      <c r="E3462" s="1">
        <v>60356</v>
      </c>
    </row>
    <row r="3463" spans="1:5" x14ac:dyDescent="0.25">
      <c r="A3463" s="1" t="s">
        <v>332</v>
      </c>
      <c r="B3463" s="1" t="s">
        <v>333</v>
      </c>
      <c r="C3463" s="1" t="s">
        <v>383</v>
      </c>
      <c r="D3463" s="1" t="s">
        <v>230</v>
      </c>
      <c r="E3463" s="1">
        <v>1959</v>
      </c>
    </row>
    <row r="3464" spans="1:5" x14ac:dyDescent="0.25">
      <c r="A3464" s="1" t="s">
        <v>332</v>
      </c>
      <c r="B3464" s="1" t="s">
        <v>333</v>
      </c>
      <c r="C3464" s="1" t="s">
        <v>384</v>
      </c>
      <c r="D3464" s="1" t="s">
        <v>231</v>
      </c>
      <c r="E3464" s="1">
        <v>114211</v>
      </c>
    </row>
    <row r="3465" spans="1:5" x14ac:dyDescent="0.25">
      <c r="A3465" s="1" t="s">
        <v>332</v>
      </c>
      <c r="B3465" s="1" t="s">
        <v>333</v>
      </c>
      <c r="C3465" s="1" t="s">
        <v>385</v>
      </c>
      <c r="D3465" s="1" t="s">
        <v>232</v>
      </c>
      <c r="E3465" s="1">
        <v>37583</v>
      </c>
    </row>
    <row r="3466" spans="1:5" x14ac:dyDescent="0.25">
      <c r="A3466" s="1" t="s">
        <v>332</v>
      </c>
      <c r="B3466" s="1" t="s">
        <v>333</v>
      </c>
      <c r="C3466" s="1" t="s">
        <v>386</v>
      </c>
      <c r="D3466" s="1" t="s">
        <v>233</v>
      </c>
      <c r="E3466" s="1">
        <v>76241</v>
      </c>
    </row>
    <row r="3467" spans="1:5" x14ac:dyDescent="0.25">
      <c r="A3467" s="1" t="s">
        <v>332</v>
      </c>
      <c r="B3467" s="1" t="s">
        <v>333</v>
      </c>
      <c r="C3467" s="1" t="s">
        <v>387</v>
      </c>
      <c r="D3467" s="1" t="s">
        <v>234</v>
      </c>
      <c r="E3467" s="1">
        <v>387</v>
      </c>
    </row>
    <row r="3468" spans="1:5" x14ac:dyDescent="0.25">
      <c r="A3468" s="1" t="s">
        <v>332</v>
      </c>
      <c r="B3468" s="1" t="s">
        <v>333</v>
      </c>
      <c r="C3468" s="1" t="s">
        <v>388</v>
      </c>
      <c r="D3468" s="1" t="s">
        <v>235</v>
      </c>
      <c r="E3468" s="1">
        <v>32758</v>
      </c>
    </row>
    <row r="3469" spans="1:5" x14ac:dyDescent="0.25">
      <c r="A3469" s="1" t="s">
        <v>332</v>
      </c>
      <c r="B3469" s="1" t="s">
        <v>333</v>
      </c>
      <c r="C3469" s="1" t="s">
        <v>389</v>
      </c>
      <c r="D3469" s="1" t="s">
        <v>236</v>
      </c>
      <c r="E3469" s="1">
        <v>6529</v>
      </c>
    </row>
    <row r="3470" spans="1:5" x14ac:dyDescent="0.25">
      <c r="A3470" s="1" t="s">
        <v>332</v>
      </c>
      <c r="B3470" s="1" t="s">
        <v>333</v>
      </c>
      <c r="C3470" s="1" t="s">
        <v>390</v>
      </c>
      <c r="D3470" s="1" t="s">
        <v>237</v>
      </c>
      <c r="E3470" s="1">
        <v>7725</v>
      </c>
    </row>
    <row r="3471" spans="1:5" x14ac:dyDescent="0.25">
      <c r="A3471" s="1" t="s">
        <v>332</v>
      </c>
      <c r="B3471" s="1" t="s">
        <v>333</v>
      </c>
      <c r="C3471" s="1" t="s">
        <v>391</v>
      </c>
      <c r="D3471" s="1" t="s">
        <v>238</v>
      </c>
      <c r="E3471" s="1">
        <v>10415</v>
      </c>
    </row>
    <row r="3472" spans="1:5" x14ac:dyDescent="0.25">
      <c r="A3472" s="1" t="s">
        <v>332</v>
      </c>
      <c r="B3472" s="1" t="s">
        <v>333</v>
      </c>
      <c r="C3472" s="1" t="s">
        <v>392</v>
      </c>
      <c r="D3472" s="1" t="s">
        <v>239</v>
      </c>
      <c r="E3472" s="1">
        <v>8089</v>
      </c>
    </row>
    <row r="3473" spans="1:5" x14ac:dyDescent="0.25">
      <c r="A3473" s="1" t="s">
        <v>332</v>
      </c>
      <c r="B3473" s="1" t="s">
        <v>333</v>
      </c>
      <c r="C3473" s="1" t="s">
        <v>393</v>
      </c>
      <c r="D3473" s="1" t="s">
        <v>240</v>
      </c>
      <c r="E3473" s="1">
        <v>2527</v>
      </c>
    </row>
    <row r="3474" spans="1:5" x14ac:dyDescent="0.25">
      <c r="A3474" s="1" t="s">
        <v>332</v>
      </c>
      <c r="B3474" s="1" t="s">
        <v>333</v>
      </c>
      <c r="C3474" s="1" t="s">
        <v>394</v>
      </c>
      <c r="D3474" s="1" t="s">
        <v>241</v>
      </c>
      <c r="E3474" s="1">
        <v>2378</v>
      </c>
    </row>
    <row r="3475" spans="1:5" x14ac:dyDescent="0.25">
      <c r="A3475" s="1" t="s">
        <v>332</v>
      </c>
      <c r="B3475" s="1" t="s">
        <v>333</v>
      </c>
      <c r="C3475" s="1" t="s">
        <v>395</v>
      </c>
      <c r="D3475" s="1" t="s">
        <v>242</v>
      </c>
      <c r="E3475" s="1">
        <v>149</v>
      </c>
    </row>
    <row r="3476" spans="1:5" x14ac:dyDescent="0.25">
      <c r="A3476" s="1" t="s">
        <v>332</v>
      </c>
      <c r="B3476" s="1" t="s">
        <v>333</v>
      </c>
      <c r="C3476" s="1" t="s">
        <v>396</v>
      </c>
      <c r="D3476" s="1" t="s">
        <v>243</v>
      </c>
      <c r="E3476" s="1">
        <v>9970</v>
      </c>
    </row>
    <row r="3477" spans="1:5" x14ac:dyDescent="0.25">
      <c r="A3477" s="1" t="s">
        <v>332</v>
      </c>
      <c r="B3477" s="1" t="s">
        <v>333</v>
      </c>
      <c r="C3477" s="1" t="s">
        <v>397</v>
      </c>
      <c r="D3477" s="1" t="s">
        <v>244</v>
      </c>
      <c r="E3477" s="1">
        <v>2518</v>
      </c>
    </row>
    <row r="3478" spans="1:5" x14ac:dyDescent="0.25">
      <c r="A3478" s="1" t="s">
        <v>332</v>
      </c>
      <c r="B3478" s="1" t="s">
        <v>333</v>
      </c>
      <c r="C3478" s="1" t="s">
        <v>398</v>
      </c>
      <c r="D3478" s="1" t="s">
        <v>245</v>
      </c>
      <c r="E3478" s="1">
        <v>5590</v>
      </c>
    </row>
    <row r="3479" spans="1:5" x14ac:dyDescent="0.25">
      <c r="A3479" s="1" t="s">
        <v>332</v>
      </c>
      <c r="B3479" s="1" t="s">
        <v>333</v>
      </c>
      <c r="C3479" s="1" t="s">
        <v>399</v>
      </c>
      <c r="D3479" s="1" t="s">
        <v>246</v>
      </c>
      <c r="E3479" s="1">
        <v>3169</v>
      </c>
    </row>
    <row r="3480" spans="1:5" x14ac:dyDescent="0.25">
      <c r="A3480" s="1" t="s">
        <v>332</v>
      </c>
      <c r="B3480" s="1" t="s">
        <v>333</v>
      </c>
      <c r="C3480" s="1" t="s">
        <v>400</v>
      </c>
      <c r="D3480" s="1" t="s">
        <v>247</v>
      </c>
      <c r="E3480" s="1">
        <v>1983</v>
      </c>
    </row>
    <row r="3481" spans="1:5" ht="15.75" x14ac:dyDescent="0.3">
      <c r="A3481" s="103" t="s">
        <v>207</v>
      </c>
      <c r="B3481" s="96"/>
      <c r="C3481" s="96"/>
      <c r="D3481" s="96"/>
      <c r="E3481" s="96"/>
    </row>
    <row r="3482" spans="1:5" x14ac:dyDescent="0.25">
      <c r="A3482" s="100" t="s">
        <v>248</v>
      </c>
      <c r="B3482" s="96"/>
      <c r="C3482" s="96"/>
      <c r="D3482" s="96"/>
      <c r="E3482" s="96"/>
    </row>
    <row r="3483" spans="1:5" x14ac:dyDescent="0.25">
      <c r="A3483" s="100" t="s">
        <v>249</v>
      </c>
      <c r="B3483" s="96"/>
      <c r="C3483" s="96"/>
      <c r="D3483" s="96"/>
      <c r="E3483" s="96"/>
    </row>
    <row r="3484" spans="1:5" x14ac:dyDescent="0.25">
      <c r="A3484" s="100" t="s">
        <v>250</v>
      </c>
      <c r="B3484" s="96"/>
      <c r="C3484" s="96"/>
      <c r="D3484" s="96"/>
      <c r="E3484" s="96"/>
    </row>
    <row r="3485" spans="1:5" x14ac:dyDescent="0.25">
      <c r="A3485" s="100" t="s">
        <v>251</v>
      </c>
      <c r="B3485" s="96"/>
      <c r="C3485" s="96"/>
      <c r="D3485" s="96"/>
      <c r="E3485" s="96"/>
    </row>
    <row r="3486" spans="1:5" x14ac:dyDescent="0.25">
      <c r="A3486" s="100" t="s">
        <v>252</v>
      </c>
      <c r="B3486" s="96"/>
      <c r="C3486" s="96"/>
      <c r="D3486" s="96"/>
      <c r="E3486" s="96"/>
    </row>
    <row r="3487" spans="1:5" x14ac:dyDescent="0.25">
      <c r="A3487" s="100" t="s">
        <v>253</v>
      </c>
      <c r="B3487" s="96"/>
      <c r="C3487" s="96"/>
      <c r="D3487" s="96"/>
      <c r="E3487" s="96"/>
    </row>
    <row r="3488" spans="1:5" x14ac:dyDescent="0.25">
      <c r="A3488" s="100" t="s">
        <v>254</v>
      </c>
      <c r="B3488" s="96"/>
      <c r="C3488" s="96"/>
      <c r="D3488" s="96"/>
      <c r="E3488" s="96"/>
    </row>
    <row r="3489" spans="1:5" x14ac:dyDescent="0.25">
      <c r="A3489" s="100" t="s">
        <v>380</v>
      </c>
      <c r="B3489" s="96"/>
      <c r="C3489" s="96"/>
      <c r="D3489" s="96"/>
      <c r="E3489" s="96"/>
    </row>
    <row r="3490" spans="1:5" x14ac:dyDescent="0.25">
      <c r="A3490" s="100" t="s">
        <v>212</v>
      </c>
      <c r="B3490" s="96"/>
      <c r="C3490" s="96"/>
      <c r="D3490" s="96"/>
      <c r="E3490" s="96"/>
    </row>
    <row r="3491" spans="1:5" x14ac:dyDescent="0.25">
      <c r="A3491" s="100" t="s">
        <v>255</v>
      </c>
      <c r="B3491" s="96"/>
      <c r="C3491" s="96"/>
      <c r="D3491" s="96"/>
      <c r="E3491" s="96"/>
    </row>
    <row r="3492" spans="1:5" x14ac:dyDescent="0.25">
      <c r="C3492"/>
    </row>
    <row r="3493" spans="1:5" x14ac:dyDescent="0.25">
      <c r="C3493"/>
    </row>
    <row r="3494" spans="1:5" x14ac:dyDescent="0.25">
      <c r="C3494"/>
    </row>
    <row r="3495" spans="1:5" ht="18" x14ac:dyDescent="0.25">
      <c r="A3495" s="97" t="s">
        <v>225</v>
      </c>
      <c r="B3495" s="96"/>
      <c r="C3495" s="96"/>
      <c r="D3495" s="96"/>
      <c r="E3495" s="96"/>
    </row>
    <row r="3496" spans="1:5" ht="16.5" x14ac:dyDescent="0.25">
      <c r="A3496" s="98" t="s">
        <v>1</v>
      </c>
      <c r="B3496" s="96"/>
      <c r="C3496" s="96"/>
      <c r="D3496" s="96"/>
      <c r="E3496" s="96"/>
    </row>
    <row r="3497" spans="1:5" x14ac:dyDescent="0.25">
      <c r="A3497" s="96" t="s">
        <v>2</v>
      </c>
      <c r="B3497" s="96"/>
      <c r="C3497" s="96"/>
      <c r="D3497" s="96"/>
      <c r="E3497" s="96"/>
    </row>
    <row r="3498" spans="1:5" x14ac:dyDescent="0.25">
      <c r="A3498" s="96" t="s">
        <v>3</v>
      </c>
      <c r="B3498" s="96"/>
      <c r="C3498" s="96"/>
      <c r="D3498" s="96"/>
      <c r="E3498" s="96"/>
    </row>
    <row r="3499" spans="1:5" x14ac:dyDescent="0.25">
      <c r="A3499" s="14"/>
      <c r="B3499" s="14"/>
      <c r="C3499" s="14"/>
      <c r="D3499" s="14"/>
      <c r="E3499" s="14"/>
    </row>
    <row r="3500" spans="1:5" x14ac:dyDescent="0.25">
      <c r="A3500" s="2" t="s">
        <v>4</v>
      </c>
      <c r="B3500" s="2" t="s">
        <v>5</v>
      </c>
      <c r="C3500" s="2" t="s">
        <v>6</v>
      </c>
      <c r="D3500" s="2" t="s">
        <v>7</v>
      </c>
      <c r="E3500" s="2" t="s">
        <v>414</v>
      </c>
    </row>
    <row r="3501" spans="1:5" x14ac:dyDescent="0.25">
      <c r="A3501" s="14" t="s">
        <v>332</v>
      </c>
      <c r="B3501" s="14" t="s">
        <v>333</v>
      </c>
      <c r="C3501" s="14" t="s">
        <v>137</v>
      </c>
      <c r="D3501" s="14" t="s">
        <v>226</v>
      </c>
      <c r="E3501" s="14">
        <v>216891</v>
      </c>
    </row>
    <row r="3502" spans="1:5" x14ac:dyDescent="0.25">
      <c r="A3502" s="14" t="s">
        <v>332</v>
      </c>
      <c r="B3502" s="14" t="s">
        <v>333</v>
      </c>
      <c r="C3502" s="14" t="s">
        <v>195</v>
      </c>
      <c r="D3502" s="14" t="s">
        <v>227</v>
      </c>
      <c r="E3502" s="14">
        <v>211760</v>
      </c>
    </row>
    <row r="3503" spans="1:5" x14ac:dyDescent="0.25">
      <c r="A3503" s="14" t="s">
        <v>332</v>
      </c>
      <c r="B3503" s="14" t="s">
        <v>333</v>
      </c>
      <c r="C3503" s="14" t="s">
        <v>381</v>
      </c>
      <c r="D3503" s="14" t="s">
        <v>228</v>
      </c>
      <c r="E3503" s="14">
        <v>64084</v>
      </c>
    </row>
    <row r="3504" spans="1:5" x14ac:dyDescent="0.25">
      <c r="A3504" s="14" t="s">
        <v>332</v>
      </c>
      <c r="B3504" s="14" t="s">
        <v>333</v>
      </c>
      <c r="C3504" s="14" t="s">
        <v>382</v>
      </c>
      <c r="D3504" s="14" t="s">
        <v>229</v>
      </c>
      <c r="E3504" s="14">
        <v>62150</v>
      </c>
    </row>
    <row r="3505" spans="1:5" x14ac:dyDescent="0.25">
      <c r="A3505" s="14" t="s">
        <v>332</v>
      </c>
      <c r="B3505" s="14" t="s">
        <v>333</v>
      </c>
      <c r="C3505" s="14" t="s">
        <v>383</v>
      </c>
      <c r="D3505" s="14" t="s">
        <v>230</v>
      </c>
      <c r="E3505" s="14">
        <v>1934</v>
      </c>
    </row>
    <row r="3506" spans="1:5" x14ac:dyDescent="0.25">
      <c r="A3506" s="14" t="s">
        <v>332</v>
      </c>
      <c r="B3506" s="14" t="s">
        <v>333</v>
      </c>
      <c r="C3506" s="14" t="s">
        <v>384</v>
      </c>
      <c r="D3506" s="14" t="s">
        <v>231</v>
      </c>
      <c r="E3506" s="14">
        <v>93668</v>
      </c>
    </row>
    <row r="3507" spans="1:5" x14ac:dyDescent="0.25">
      <c r="A3507" s="14" t="s">
        <v>332</v>
      </c>
      <c r="B3507" s="14" t="s">
        <v>333</v>
      </c>
      <c r="C3507" s="14" t="s">
        <v>385</v>
      </c>
      <c r="D3507" s="14" t="s">
        <v>232</v>
      </c>
      <c r="E3507" s="14">
        <v>36089</v>
      </c>
    </row>
    <row r="3508" spans="1:5" x14ac:dyDescent="0.25">
      <c r="A3508" s="14" t="s">
        <v>332</v>
      </c>
      <c r="B3508" s="14" t="s">
        <v>333</v>
      </c>
      <c r="C3508" s="14" t="s">
        <v>386</v>
      </c>
      <c r="D3508" s="14" t="s">
        <v>233</v>
      </c>
      <c r="E3508" s="14">
        <v>57146</v>
      </c>
    </row>
    <row r="3509" spans="1:5" x14ac:dyDescent="0.25">
      <c r="A3509" s="14" t="s">
        <v>332</v>
      </c>
      <c r="B3509" s="14" t="s">
        <v>333</v>
      </c>
      <c r="C3509" s="14" t="s">
        <v>387</v>
      </c>
      <c r="D3509" s="14" t="s">
        <v>234</v>
      </c>
      <c r="E3509" s="14">
        <v>433</v>
      </c>
    </row>
    <row r="3510" spans="1:5" x14ac:dyDescent="0.25">
      <c r="A3510" s="14" t="s">
        <v>332</v>
      </c>
      <c r="B3510" s="14" t="s">
        <v>333</v>
      </c>
      <c r="C3510" s="14" t="s">
        <v>388</v>
      </c>
      <c r="D3510" s="14" t="s">
        <v>235</v>
      </c>
      <c r="E3510" s="14">
        <v>32811</v>
      </c>
    </row>
    <row r="3511" spans="1:5" x14ac:dyDescent="0.25">
      <c r="A3511" s="14" t="s">
        <v>332</v>
      </c>
      <c r="B3511" s="14" t="s">
        <v>333</v>
      </c>
      <c r="C3511" s="14" t="s">
        <v>389</v>
      </c>
      <c r="D3511" s="14" t="s">
        <v>236</v>
      </c>
      <c r="E3511" s="14">
        <v>6378</v>
      </c>
    </row>
    <row r="3512" spans="1:5" x14ac:dyDescent="0.25">
      <c r="A3512" s="14" t="s">
        <v>332</v>
      </c>
      <c r="B3512" s="14" t="s">
        <v>333</v>
      </c>
      <c r="C3512" s="14" t="s">
        <v>390</v>
      </c>
      <c r="D3512" s="14" t="s">
        <v>237</v>
      </c>
      <c r="E3512" s="14">
        <v>7449</v>
      </c>
    </row>
    <row r="3513" spans="1:5" x14ac:dyDescent="0.25">
      <c r="A3513" s="14" t="s">
        <v>332</v>
      </c>
      <c r="B3513" s="14" t="s">
        <v>333</v>
      </c>
      <c r="C3513" s="14" t="s">
        <v>391</v>
      </c>
      <c r="D3513" s="14" t="s">
        <v>238</v>
      </c>
      <c r="E3513" s="14">
        <v>10891</v>
      </c>
    </row>
    <row r="3514" spans="1:5" x14ac:dyDescent="0.25">
      <c r="A3514" s="14" t="s">
        <v>332</v>
      </c>
      <c r="B3514" s="14" t="s">
        <v>333</v>
      </c>
      <c r="C3514" s="14" t="s">
        <v>392</v>
      </c>
      <c r="D3514" s="14" t="s">
        <v>239</v>
      </c>
      <c r="E3514" s="14">
        <v>8093</v>
      </c>
    </row>
    <row r="3515" spans="1:5" x14ac:dyDescent="0.25">
      <c r="A3515" s="14" t="s">
        <v>332</v>
      </c>
      <c r="B3515" s="14" t="s">
        <v>333</v>
      </c>
      <c r="C3515" s="14" t="s">
        <v>393</v>
      </c>
      <c r="D3515" s="14" t="s">
        <v>240</v>
      </c>
      <c r="E3515" s="14">
        <v>3928</v>
      </c>
    </row>
    <row r="3516" spans="1:5" x14ac:dyDescent="0.25">
      <c r="A3516" s="14" t="s">
        <v>332</v>
      </c>
      <c r="B3516" s="14" t="s">
        <v>333</v>
      </c>
      <c r="C3516" s="14" t="s">
        <v>394</v>
      </c>
      <c r="D3516" s="14" t="s">
        <v>241</v>
      </c>
      <c r="E3516" s="14">
        <v>3727</v>
      </c>
    </row>
    <row r="3517" spans="1:5" x14ac:dyDescent="0.25">
      <c r="A3517" s="14" t="s">
        <v>332</v>
      </c>
      <c r="B3517" s="14" t="s">
        <v>333</v>
      </c>
      <c r="C3517" s="14" t="s">
        <v>395</v>
      </c>
      <c r="D3517" s="14" t="s">
        <v>242</v>
      </c>
      <c r="E3517" s="14">
        <v>201</v>
      </c>
    </row>
    <row r="3518" spans="1:5" x14ac:dyDescent="0.25">
      <c r="A3518" s="14" t="s">
        <v>332</v>
      </c>
      <c r="B3518" s="14" t="s">
        <v>333</v>
      </c>
      <c r="C3518" s="14" t="s">
        <v>396</v>
      </c>
      <c r="D3518" s="14" t="s">
        <v>243</v>
      </c>
      <c r="E3518" s="14">
        <v>9769</v>
      </c>
    </row>
    <row r="3519" spans="1:5" x14ac:dyDescent="0.25">
      <c r="A3519" s="14" t="s">
        <v>332</v>
      </c>
      <c r="B3519" s="14" t="s">
        <v>333</v>
      </c>
      <c r="C3519" s="14" t="s">
        <v>397</v>
      </c>
      <c r="D3519" s="14" t="s">
        <v>244</v>
      </c>
      <c r="E3519" s="14">
        <v>2452</v>
      </c>
    </row>
    <row r="3520" spans="1:5" x14ac:dyDescent="0.25">
      <c r="A3520" s="14" t="s">
        <v>332</v>
      </c>
      <c r="B3520" s="14" t="s">
        <v>333</v>
      </c>
      <c r="C3520" s="14" t="s">
        <v>398</v>
      </c>
      <c r="D3520" s="14" t="s">
        <v>245</v>
      </c>
      <c r="E3520" s="14">
        <v>5048</v>
      </c>
    </row>
    <row r="3521" spans="1:5" x14ac:dyDescent="0.25">
      <c r="A3521" s="14" t="s">
        <v>332</v>
      </c>
      <c r="B3521" s="14" t="s">
        <v>333</v>
      </c>
      <c r="C3521" s="14" t="s">
        <v>399</v>
      </c>
      <c r="D3521" s="14" t="s">
        <v>246</v>
      </c>
      <c r="E3521" s="14">
        <v>3170</v>
      </c>
    </row>
    <row r="3522" spans="1:5" x14ac:dyDescent="0.25">
      <c r="A3522" s="14" t="s">
        <v>332</v>
      </c>
      <c r="B3522" s="14" t="s">
        <v>333</v>
      </c>
      <c r="C3522" s="14" t="s">
        <v>400</v>
      </c>
      <c r="D3522" s="14" t="s">
        <v>247</v>
      </c>
      <c r="E3522" s="14">
        <v>1961</v>
      </c>
    </row>
    <row r="3523" spans="1:5" ht="15.75" x14ac:dyDescent="0.3">
      <c r="A3523" s="99" t="s">
        <v>207</v>
      </c>
      <c r="B3523" s="96"/>
      <c r="C3523" s="96"/>
      <c r="D3523" s="96"/>
      <c r="E3523" s="96"/>
    </row>
    <row r="3524" spans="1:5" x14ac:dyDescent="0.25">
      <c r="A3524" s="95" t="s">
        <v>248</v>
      </c>
      <c r="B3524" s="96"/>
      <c r="C3524" s="96"/>
      <c r="D3524" s="96"/>
      <c r="E3524" s="96"/>
    </row>
    <row r="3525" spans="1:5" x14ac:dyDescent="0.25">
      <c r="A3525" s="95" t="s">
        <v>249</v>
      </c>
      <c r="B3525" s="96"/>
      <c r="C3525" s="96"/>
      <c r="D3525" s="96"/>
      <c r="E3525" s="96"/>
    </row>
    <row r="3526" spans="1:5" x14ac:dyDescent="0.25">
      <c r="A3526" s="95" t="s">
        <v>250</v>
      </c>
      <c r="B3526" s="96"/>
      <c r="C3526" s="96"/>
      <c r="D3526" s="96"/>
      <c r="E3526" s="96"/>
    </row>
    <row r="3527" spans="1:5" x14ac:dyDescent="0.25">
      <c r="A3527" s="95" t="s">
        <v>251</v>
      </c>
      <c r="B3527" s="96"/>
      <c r="C3527" s="96"/>
      <c r="D3527" s="96"/>
      <c r="E3527" s="96"/>
    </row>
    <row r="3528" spans="1:5" x14ac:dyDescent="0.25">
      <c r="A3528" s="95" t="s">
        <v>252</v>
      </c>
      <c r="B3528" s="96"/>
      <c r="C3528" s="96"/>
      <c r="D3528" s="96"/>
      <c r="E3528" s="96"/>
    </row>
    <row r="3529" spans="1:5" x14ac:dyDescent="0.25">
      <c r="A3529" s="95" t="s">
        <v>253</v>
      </c>
      <c r="B3529" s="96"/>
      <c r="C3529" s="96"/>
      <c r="D3529" s="96"/>
      <c r="E3529" s="96"/>
    </row>
    <row r="3530" spans="1:5" x14ac:dyDescent="0.25">
      <c r="A3530" s="95" t="s">
        <v>254</v>
      </c>
      <c r="B3530" s="96"/>
      <c r="C3530" s="96"/>
      <c r="D3530" s="96"/>
      <c r="E3530" s="96"/>
    </row>
    <row r="3531" spans="1:5" x14ac:dyDescent="0.25">
      <c r="A3531" s="95" t="s">
        <v>380</v>
      </c>
      <c r="B3531" s="96"/>
      <c r="C3531" s="96"/>
      <c r="D3531" s="96"/>
      <c r="E3531" s="96"/>
    </row>
    <row r="3532" spans="1:5" x14ac:dyDescent="0.25">
      <c r="A3532" s="95" t="s">
        <v>212</v>
      </c>
      <c r="B3532" s="96"/>
      <c r="C3532" s="96"/>
      <c r="D3532" s="96"/>
      <c r="E3532" s="96"/>
    </row>
    <row r="3533" spans="1:5" x14ac:dyDescent="0.25">
      <c r="A3533" s="95" t="s">
        <v>321</v>
      </c>
      <c r="B3533" s="96"/>
      <c r="C3533" s="96"/>
      <c r="D3533" s="96"/>
      <c r="E3533" s="96"/>
    </row>
    <row r="3534" spans="1:5" x14ac:dyDescent="0.25">
      <c r="A3534" s="14"/>
      <c r="B3534" s="14"/>
      <c r="C3534" s="14"/>
      <c r="D3534" s="14"/>
      <c r="E3534" s="14"/>
    </row>
    <row r="3535" spans="1:5" x14ac:dyDescent="0.25">
      <c r="C3535"/>
    </row>
    <row r="3536" spans="1:5" x14ac:dyDescent="0.25">
      <c r="C3536"/>
    </row>
    <row r="3537" spans="1:5" ht="18" x14ac:dyDescent="0.25">
      <c r="A3537" s="97" t="s">
        <v>225</v>
      </c>
      <c r="B3537" s="96"/>
      <c r="C3537" s="96"/>
      <c r="D3537" s="96"/>
      <c r="E3537" s="96"/>
    </row>
    <row r="3538" spans="1:5" ht="16.5" x14ac:dyDescent="0.25">
      <c r="A3538" s="98" t="s">
        <v>1</v>
      </c>
      <c r="B3538" s="96"/>
      <c r="C3538" s="96"/>
      <c r="D3538" s="96"/>
      <c r="E3538" s="96"/>
    </row>
    <row r="3539" spans="1:5" x14ac:dyDescent="0.25">
      <c r="A3539" s="96" t="s">
        <v>2</v>
      </c>
      <c r="B3539" s="96"/>
      <c r="C3539" s="96"/>
      <c r="D3539" s="96"/>
      <c r="E3539" s="96"/>
    </row>
    <row r="3540" spans="1:5" x14ac:dyDescent="0.25">
      <c r="A3540" s="96" t="s">
        <v>3</v>
      </c>
      <c r="B3540" s="96"/>
      <c r="C3540" s="96"/>
      <c r="D3540" s="96"/>
      <c r="E3540" s="96"/>
    </row>
    <row r="3541" spans="1:5" x14ac:dyDescent="0.25">
      <c r="A3541" s="14"/>
      <c r="B3541" s="14"/>
      <c r="C3541" s="14"/>
      <c r="D3541" s="14"/>
      <c r="E3541" s="14"/>
    </row>
    <row r="3542" spans="1:5" x14ac:dyDescent="0.25">
      <c r="A3542" s="2" t="s">
        <v>4</v>
      </c>
      <c r="B3542" s="2" t="s">
        <v>5</v>
      </c>
      <c r="C3542" s="2" t="s">
        <v>6</v>
      </c>
      <c r="D3542" s="2" t="s">
        <v>7</v>
      </c>
      <c r="E3542" s="2" t="s">
        <v>205</v>
      </c>
    </row>
    <row r="3543" spans="1:5" x14ac:dyDescent="0.25">
      <c r="A3543" s="14" t="s">
        <v>332</v>
      </c>
      <c r="B3543" s="14" t="s">
        <v>333</v>
      </c>
      <c r="C3543" s="14" t="s">
        <v>137</v>
      </c>
      <c r="D3543" s="14" t="s">
        <v>226</v>
      </c>
      <c r="E3543" s="14">
        <v>217687</v>
      </c>
    </row>
    <row r="3544" spans="1:5" x14ac:dyDescent="0.25">
      <c r="A3544" s="14" t="s">
        <v>332</v>
      </c>
      <c r="B3544" s="14" t="s">
        <v>333</v>
      </c>
      <c r="C3544" s="14" t="s">
        <v>195</v>
      </c>
      <c r="D3544" s="14" t="s">
        <v>227</v>
      </c>
      <c r="E3544" s="14">
        <v>212430</v>
      </c>
    </row>
    <row r="3545" spans="1:5" x14ac:dyDescent="0.25">
      <c r="A3545" s="14" t="s">
        <v>332</v>
      </c>
      <c r="B3545" s="14" t="s">
        <v>333</v>
      </c>
      <c r="C3545" s="14" t="s">
        <v>381</v>
      </c>
      <c r="D3545" s="14" t="s">
        <v>228</v>
      </c>
      <c r="E3545" s="14">
        <v>61622</v>
      </c>
    </row>
    <row r="3546" spans="1:5" x14ac:dyDescent="0.25">
      <c r="A3546" s="14" t="s">
        <v>332</v>
      </c>
      <c r="B3546" s="14" t="s">
        <v>333</v>
      </c>
      <c r="C3546" s="14" t="s">
        <v>382</v>
      </c>
      <c r="D3546" s="14" t="s">
        <v>229</v>
      </c>
      <c r="E3546" s="14">
        <v>59666</v>
      </c>
    </row>
    <row r="3547" spans="1:5" x14ac:dyDescent="0.25">
      <c r="A3547" s="14" t="s">
        <v>332</v>
      </c>
      <c r="B3547" s="14" t="s">
        <v>333</v>
      </c>
      <c r="C3547" s="14" t="s">
        <v>383</v>
      </c>
      <c r="D3547" s="14" t="s">
        <v>230</v>
      </c>
      <c r="E3547" s="14">
        <v>1956</v>
      </c>
    </row>
    <row r="3548" spans="1:5" x14ac:dyDescent="0.25">
      <c r="A3548" s="14" t="s">
        <v>332</v>
      </c>
      <c r="B3548" s="14" t="s">
        <v>333</v>
      </c>
      <c r="C3548" s="14" t="s">
        <v>384</v>
      </c>
      <c r="D3548" s="14" t="s">
        <v>231</v>
      </c>
      <c r="E3548" s="14">
        <v>95191</v>
      </c>
    </row>
    <row r="3549" spans="1:5" x14ac:dyDescent="0.25">
      <c r="A3549" s="14" t="s">
        <v>332</v>
      </c>
      <c r="B3549" s="14" t="s">
        <v>333</v>
      </c>
      <c r="C3549" s="14" t="s">
        <v>385</v>
      </c>
      <c r="D3549" s="14" t="s">
        <v>232</v>
      </c>
      <c r="E3549" s="14">
        <v>36028</v>
      </c>
    </row>
    <row r="3550" spans="1:5" x14ac:dyDescent="0.25">
      <c r="A3550" s="14" t="s">
        <v>332</v>
      </c>
      <c r="B3550" s="14" t="s">
        <v>333</v>
      </c>
      <c r="C3550" s="14" t="s">
        <v>386</v>
      </c>
      <c r="D3550" s="14" t="s">
        <v>233</v>
      </c>
      <c r="E3550" s="14">
        <v>58671</v>
      </c>
    </row>
    <row r="3551" spans="1:5" x14ac:dyDescent="0.25">
      <c r="A3551" s="14" t="s">
        <v>332</v>
      </c>
      <c r="B3551" s="14" t="s">
        <v>333</v>
      </c>
      <c r="C3551" s="14" t="s">
        <v>387</v>
      </c>
      <c r="D3551" s="14" t="s">
        <v>234</v>
      </c>
      <c r="E3551" s="14">
        <v>492</v>
      </c>
    </row>
    <row r="3552" spans="1:5" x14ac:dyDescent="0.25">
      <c r="A3552" s="14" t="s">
        <v>332</v>
      </c>
      <c r="B3552" s="14" t="s">
        <v>333</v>
      </c>
      <c r="C3552" s="14" t="s">
        <v>388</v>
      </c>
      <c r="D3552" s="14" t="s">
        <v>235</v>
      </c>
      <c r="E3552" s="14">
        <v>32185</v>
      </c>
    </row>
    <row r="3553" spans="1:5" x14ac:dyDescent="0.25">
      <c r="A3553" s="14" t="s">
        <v>332</v>
      </c>
      <c r="B3553" s="14" t="s">
        <v>333</v>
      </c>
      <c r="C3553" s="14" t="s">
        <v>389</v>
      </c>
      <c r="D3553" s="14" t="s">
        <v>236</v>
      </c>
      <c r="E3553" s="14">
        <v>5771</v>
      </c>
    </row>
    <row r="3554" spans="1:5" x14ac:dyDescent="0.25">
      <c r="A3554" s="14" t="s">
        <v>332</v>
      </c>
      <c r="B3554" s="14" t="s">
        <v>333</v>
      </c>
      <c r="C3554" s="14" t="s">
        <v>390</v>
      </c>
      <c r="D3554" s="14" t="s">
        <v>237</v>
      </c>
      <c r="E3554" s="14">
        <v>7255</v>
      </c>
    </row>
    <row r="3555" spans="1:5" x14ac:dyDescent="0.25">
      <c r="A3555" s="14" t="s">
        <v>332</v>
      </c>
      <c r="B3555" s="14" t="s">
        <v>333</v>
      </c>
      <c r="C3555" s="14" t="s">
        <v>391</v>
      </c>
      <c r="D3555" s="14" t="s">
        <v>238</v>
      </c>
      <c r="E3555" s="14">
        <v>11007</v>
      </c>
    </row>
    <row r="3556" spans="1:5" x14ac:dyDescent="0.25">
      <c r="A3556" s="14" t="s">
        <v>332</v>
      </c>
      <c r="B3556" s="14" t="s">
        <v>333</v>
      </c>
      <c r="C3556" s="14" t="s">
        <v>392</v>
      </c>
      <c r="D3556" s="14" t="s">
        <v>239</v>
      </c>
      <c r="E3556" s="14">
        <v>8152</v>
      </c>
    </row>
    <row r="3557" spans="1:5" x14ac:dyDescent="0.25">
      <c r="A3557" s="14" t="s">
        <v>332</v>
      </c>
      <c r="B3557" s="14" t="s">
        <v>333</v>
      </c>
      <c r="C3557" s="14" t="s">
        <v>393</v>
      </c>
      <c r="D3557" s="14" t="s">
        <v>240</v>
      </c>
      <c r="E3557" s="14">
        <v>5347</v>
      </c>
    </row>
    <row r="3558" spans="1:5" x14ac:dyDescent="0.25">
      <c r="A3558" s="14" t="s">
        <v>332</v>
      </c>
      <c r="B3558" s="14" t="s">
        <v>333</v>
      </c>
      <c r="C3558" s="14" t="s">
        <v>394</v>
      </c>
      <c r="D3558" s="14" t="s">
        <v>241</v>
      </c>
      <c r="E3558" s="14">
        <v>5052</v>
      </c>
    </row>
    <row r="3559" spans="1:5" x14ac:dyDescent="0.25">
      <c r="A3559" s="14" t="s">
        <v>332</v>
      </c>
      <c r="B3559" s="14" t="s">
        <v>333</v>
      </c>
      <c r="C3559" s="14" t="s">
        <v>395</v>
      </c>
      <c r="D3559" s="14" t="s">
        <v>242</v>
      </c>
      <c r="E3559" s="14">
        <v>295</v>
      </c>
    </row>
    <row r="3560" spans="1:5" x14ac:dyDescent="0.25">
      <c r="A3560" s="14" t="s">
        <v>332</v>
      </c>
      <c r="B3560" s="14" t="s">
        <v>333</v>
      </c>
      <c r="C3560" s="14" t="s">
        <v>396</v>
      </c>
      <c r="D3560" s="14" t="s">
        <v>243</v>
      </c>
      <c r="E3560" s="14">
        <v>9153</v>
      </c>
    </row>
    <row r="3561" spans="1:5" x14ac:dyDescent="0.25">
      <c r="A3561" s="14" t="s">
        <v>332</v>
      </c>
      <c r="B3561" s="14" t="s">
        <v>333</v>
      </c>
      <c r="C3561" s="14" t="s">
        <v>397</v>
      </c>
      <c r="D3561" s="14" t="s">
        <v>244</v>
      </c>
      <c r="E3561" s="14">
        <v>2383</v>
      </c>
    </row>
    <row r="3562" spans="1:5" x14ac:dyDescent="0.25">
      <c r="A3562" s="14" t="s">
        <v>332</v>
      </c>
      <c r="B3562" s="14" t="s">
        <v>333</v>
      </c>
      <c r="C3562" s="14" t="s">
        <v>398</v>
      </c>
      <c r="D3562" s="14" t="s">
        <v>245</v>
      </c>
      <c r="E3562" s="14">
        <v>6549</v>
      </c>
    </row>
    <row r="3563" spans="1:5" x14ac:dyDescent="0.25">
      <c r="A3563" s="14" t="s">
        <v>332</v>
      </c>
      <c r="B3563" s="14" t="s">
        <v>333</v>
      </c>
      <c r="C3563" s="14" t="s">
        <v>399</v>
      </c>
      <c r="D3563" s="14" t="s">
        <v>246</v>
      </c>
      <c r="E3563" s="14">
        <v>3131</v>
      </c>
    </row>
    <row r="3564" spans="1:5" x14ac:dyDescent="0.25">
      <c r="A3564" s="14" t="s">
        <v>332</v>
      </c>
      <c r="B3564" s="14" t="s">
        <v>333</v>
      </c>
      <c r="C3564" s="14" t="s">
        <v>400</v>
      </c>
      <c r="D3564" s="14" t="s">
        <v>247</v>
      </c>
      <c r="E3564" s="14">
        <v>2126</v>
      </c>
    </row>
    <row r="3565" spans="1:5" ht="15.75" x14ac:dyDescent="0.3">
      <c r="A3565" s="99" t="s">
        <v>207</v>
      </c>
      <c r="B3565" s="96"/>
      <c r="C3565" s="96"/>
      <c r="D3565" s="96"/>
      <c r="E3565" s="96"/>
    </row>
    <row r="3566" spans="1:5" x14ac:dyDescent="0.25">
      <c r="A3566" s="95" t="s">
        <v>248</v>
      </c>
      <c r="B3566" s="96"/>
      <c r="C3566" s="96"/>
      <c r="D3566" s="96"/>
      <c r="E3566" s="96"/>
    </row>
    <row r="3567" spans="1:5" x14ac:dyDescent="0.25">
      <c r="A3567" s="95" t="s">
        <v>249</v>
      </c>
      <c r="B3567" s="96"/>
      <c r="C3567" s="96"/>
      <c r="D3567" s="96"/>
      <c r="E3567" s="96"/>
    </row>
    <row r="3568" spans="1:5" x14ac:dyDescent="0.25">
      <c r="A3568" s="95" t="s">
        <v>250</v>
      </c>
      <c r="B3568" s="96"/>
      <c r="C3568" s="96"/>
      <c r="D3568" s="96"/>
      <c r="E3568" s="96"/>
    </row>
    <row r="3569" spans="1:5" x14ac:dyDescent="0.25">
      <c r="A3569" s="95" t="s">
        <v>251</v>
      </c>
      <c r="B3569" s="96"/>
      <c r="C3569" s="96"/>
      <c r="D3569" s="96"/>
      <c r="E3569" s="96"/>
    </row>
    <row r="3570" spans="1:5" x14ac:dyDescent="0.25">
      <c r="A3570" s="95" t="s">
        <v>252</v>
      </c>
      <c r="B3570" s="96"/>
      <c r="C3570" s="96"/>
      <c r="D3570" s="96"/>
      <c r="E3570" s="96"/>
    </row>
    <row r="3571" spans="1:5" x14ac:dyDescent="0.25">
      <c r="A3571" s="95" t="s">
        <v>253</v>
      </c>
      <c r="B3571" s="96"/>
      <c r="C3571" s="96"/>
      <c r="D3571" s="96"/>
      <c r="E3571" s="96"/>
    </row>
    <row r="3572" spans="1:5" x14ac:dyDescent="0.25">
      <c r="A3572" s="95" t="s">
        <v>254</v>
      </c>
      <c r="B3572" s="96"/>
      <c r="C3572" s="96"/>
      <c r="D3572" s="96"/>
      <c r="E3572" s="96"/>
    </row>
    <row r="3573" spans="1:5" x14ac:dyDescent="0.25">
      <c r="A3573" s="95" t="s">
        <v>380</v>
      </c>
      <c r="B3573" s="96"/>
      <c r="C3573" s="96"/>
      <c r="D3573" s="96"/>
      <c r="E3573" s="96"/>
    </row>
    <row r="3574" spans="1:5" x14ac:dyDescent="0.25">
      <c r="A3574" s="95" t="s">
        <v>212</v>
      </c>
      <c r="B3574" s="96"/>
      <c r="C3574" s="96"/>
      <c r="D3574" s="96"/>
      <c r="E3574" s="96"/>
    </row>
    <row r="3575" spans="1:5" x14ac:dyDescent="0.25">
      <c r="A3575" s="95" t="s">
        <v>321</v>
      </c>
      <c r="B3575" s="96"/>
      <c r="C3575" s="96"/>
      <c r="D3575" s="96"/>
      <c r="E3575" s="96"/>
    </row>
    <row r="3576" spans="1:5" x14ac:dyDescent="0.25">
      <c r="A3576" s="14"/>
      <c r="B3576" s="14"/>
      <c r="C3576" s="14"/>
      <c r="D3576" s="14"/>
      <c r="E3576" s="14"/>
    </row>
    <row r="3577" spans="1:5" x14ac:dyDescent="0.25">
      <c r="C3577"/>
    </row>
    <row r="3578" spans="1:5" x14ac:dyDescent="0.25">
      <c r="C3578"/>
    </row>
    <row r="3579" spans="1:5" x14ac:dyDescent="0.25">
      <c r="C3579"/>
    </row>
    <row r="3580" spans="1:5" ht="18" x14ac:dyDescent="0.25">
      <c r="A3580" s="97" t="s">
        <v>225</v>
      </c>
      <c r="B3580" s="96"/>
      <c r="C3580" s="96"/>
      <c r="D3580" s="96"/>
      <c r="E3580" s="96"/>
    </row>
    <row r="3581" spans="1:5" ht="16.5" x14ac:dyDescent="0.25">
      <c r="A3581" s="98" t="s">
        <v>1</v>
      </c>
      <c r="B3581" s="96"/>
      <c r="C3581" s="96"/>
      <c r="D3581" s="96"/>
      <c r="E3581" s="96"/>
    </row>
    <row r="3582" spans="1:5" x14ac:dyDescent="0.25">
      <c r="A3582" s="96" t="s">
        <v>2</v>
      </c>
      <c r="B3582" s="96"/>
      <c r="C3582" s="96"/>
      <c r="D3582" s="96"/>
      <c r="E3582" s="96"/>
    </row>
    <row r="3583" spans="1:5" x14ac:dyDescent="0.25">
      <c r="A3583" s="96" t="s">
        <v>3</v>
      </c>
      <c r="B3583" s="96"/>
      <c r="C3583" s="96"/>
      <c r="D3583" s="96"/>
      <c r="E3583" s="96"/>
    </row>
    <row r="3584" spans="1:5" x14ac:dyDescent="0.25">
      <c r="A3584" s="14"/>
      <c r="B3584" s="14"/>
      <c r="C3584" s="14"/>
      <c r="D3584" s="14"/>
      <c r="E3584" s="14"/>
    </row>
    <row r="3585" spans="1:5" x14ac:dyDescent="0.25">
      <c r="A3585" s="2" t="s">
        <v>4</v>
      </c>
      <c r="B3585" s="2" t="s">
        <v>5</v>
      </c>
      <c r="C3585" s="2" t="s">
        <v>6</v>
      </c>
      <c r="D3585" s="2" t="s">
        <v>7</v>
      </c>
      <c r="E3585" s="2" t="s">
        <v>203</v>
      </c>
    </row>
    <row r="3586" spans="1:5" x14ac:dyDescent="0.25">
      <c r="A3586" s="14" t="s">
        <v>332</v>
      </c>
      <c r="B3586" s="14" t="s">
        <v>333</v>
      </c>
      <c r="C3586" s="14" t="s">
        <v>137</v>
      </c>
      <c r="D3586" s="14" t="s">
        <v>226</v>
      </c>
      <c r="E3586" s="14">
        <v>219037</v>
      </c>
    </row>
    <row r="3587" spans="1:5" x14ac:dyDescent="0.25">
      <c r="A3587" s="14" t="s">
        <v>332</v>
      </c>
      <c r="B3587" s="14" t="s">
        <v>333</v>
      </c>
      <c r="C3587" s="14" t="s">
        <v>195</v>
      </c>
      <c r="D3587" s="14" t="s">
        <v>227</v>
      </c>
      <c r="E3587" s="14">
        <v>213197</v>
      </c>
    </row>
    <row r="3588" spans="1:5" x14ac:dyDescent="0.25">
      <c r="A3588" s="14" t="s">
        <v>332</v>
      </c>
      <c r="B3588" s="14" t="s">
        <v>333</v>
      </c>
      <c r="C3588" s="14" t="s">
        <v>381</v>
      </c>
      <c r="D3588" s="14" t="s">
        <v>228</v>
      </c>
      <c r="E3588" s="14">
        <v>57581</v>
      </c>
    </row>
    <row r="3589" spans="1:5" x14ac:dyDescent="0.25">
      <c r="A3589" s="14" t="s">
        <v>332</v>
      </c>
      <c r="B3589" s="14" t="s">
        <v>333</v>
      </c>
      <c r="C3589" s="14" t="s">
        <v>382</v>
      </c>
      <c r="D3589" s="14" t="s">
        <v>229</v>
      </c>
      <c r="E3589" s="14">
        <v>55625</v>
      </c>
    </row>
    <row r="3590" spans="1:5" x14ac:dyDescent="0.25">
      <c r="A3590" s="14" t="s">
        <v>332</v>
      </c>
      <c r="B3590" s="14" t="s">
        <v>333</v>
      </c>
      <c r="C3590" s="14" t="s">
        <v>383</v>
      </c>
      <c r="D3590" s="14" t="s">
        <v>230</v>
      </c>
      <c r="E3590" s="14">
        <v>1956</v>
      </c>
    </row>
    <row r="3591" spans="1:5" x14ac:dyDescent="0.25">
      <c r="A3591" s="14" t="s">
        <v>332</v>
      </c>
      <c r="B3591" s="14" t="s">
        <v>333</v>
      </c>
      <c r="C3591" s="14" t="s">
        <v>384</v>
      </c>
      <c r="D3591" s="14" t="s">
        <v>231</v>
      </c>
      <c r="E3591" s="14">
        <v>95274</v>
      </c>
    </row>
    <row r="3592" spans="1:5" x14ac:dyDescent="0.25">
      <c r="A3592" s="14" t="s">
        <v>332</v>
      </c>
      <c r="B3592" s="14" t="s">
        <v>333</v>
      </c>
      <c r="C3592" s="14" t="s">
        <v>385</v>
      </c>
      <c r="D3592" s="14" t="s">
        <v>232</v>
      </c>
      <c r="E3592" s="14">
        <v>34717</v>
      </c>
    </row>
    <row r="3593" spans="1:5" x14ac:dyDescent="0.25">
      <c r="A3593" s="14" t="s">
        <v>332</v>
      </c>
      <c r="B3593" s="14" t="s">
        <v>333</v>
      </c>
      <c r="C3593" s="14" t="s">
        <v>386</v>
      </c>
      <c r="D3593" s="14" t="s">
        <v>233</v>
      </c>
      <c r="E3593" s="14">
        <v>60058</v>
      </c>
    </row>
    <row r="3594" spans="1:5" x14ac:dyDescent="0.25">
      <c r="A3594" s="14" t="s">
        <v>332</v>
      </c>
      <c r="B3594" s="14" t="s">
        <v>333</v>
      </c>
      <c r="C3594" s="14" t="s">
        <v>387</v>
      </c>
      <c r="D3594" s="14" t="s">
        <v>234</v>
      </c>
      <c r="E3594" s="14">
        <v>499</v>
      </c>
    </row>
    <row r="3595" spans="1:5" x14ac:dyDescent="0.25">
      <c r="A3595" s="14" t="s">
        <v>332</v>
      </c>
      <c r="B3595" s="14" t="s">
        <v>333</v>
      </c>
      <c r="C3595" s="14" t="s">
        <v>388</v>
      </c>
      <c r="D3595" s="14" t="s">
        <v>235</v>
      </c>
      <c r="E3595" s="14">
        <v>31766</v>
      </c>
    </row>
    <row r="3596" spans="1:5" x14ac:dyDescent="0.25">
      <c r="A3596" s="14" t="s">
        <v>332</v>
      </c>
      <c r="B3596" s="14" t="s">
        <v>333</v>
      </c>
      <c r="C3596" s="14" t="s">
        <v>389</v>
      </c>
      <c r="D3596" s="14" t="s">
        <v>236</v>
      </c>
      <c r="E3596" s="14">
        <v>5449</v>
      </c>
    </row>
    <row r="3597" spans="1:5" x14ac:dyDescent="0.25">
      <c r="A3597" s="14" t="s">
        <v>332</v>
      </c>
      <c r="B3597" s="14" t="s">
        <v>333</v>
      </c>
      <c r="C3597" s="14" t="s">
        <v>390</v>
      </c>
      <c r="D3597" s="14" t="s">
        <v>237</v>
      </c>
      <c r="E3597" s="14">
        <v>7331</v>
      </c>
    </row>
    <row r="3598" spans="1:5" x14ac:dyDescent="0.25">
      <c r="A3598" s="14" t="s">
        <v>332</v>
      </c>
      <c r="B3598" s="14" t="s">
        <v>333</v>
      </c>
      <c r="C3598" s="14" t="s">
        <v>391</v>
      </c>
      <c r="D3598" s="14" t="s">
        <v>238</v>
      </c>
      <c r="E3598" s="14">
        <v>10607</v>
      </c>
    </row>
    <row r="3599" spans="1:5" x14ac:dyDescent="0.25">
      <c r="A3599" s="14" t="s">
        <v>332</v>
      </c>
      <c r="B3599" s="14" t="s">
        <v>333</v>
      </c>
      <c r="C3599" s="14" t="s">
        <v>392</v>
      </c>
      <c r="D3599" s="14" t="s">
        <v>239</v>
      </c>
      <c r="E3599" s="14">
        <v>8379</v>
      </c>
    </row>
    <row r="3600" spans="1:5" x14ac:dyDescent="0.25">
      <c r="A3600" s="14" t="s">
        <v>332</v>
      </c>
      <c r="B3600" s="14" t="s">
        <v>333</v>
      </c>
      <c r="C3600" s="14" t="s">
        <v>393</v>
      </c>
      <c r="D3600" s="14" t="s">
        <v>240</v>
      </c>
      <c r="E3600" s="14">
        <v>7917</v>
      </c>
    </row>
    <row r="3601" spans="1:5" x14ac:dyDescent="0.25">
      <c r="A3601" s="14" t="s">
        <v>332</v>
      </c>
      <c r="B3601" s="14" t="s">
        <v>333</v>
      </c>
      <c r="C3601" s="14" t="s">
        <v>394</v>
      </c>
      <c r="D3601" s="14" t="s">
        <v>241</v>
      </c>
      <c r="E3601" s="14">
        <v>7525</v>
      </c>
    </row>
    <row r="3602" spans="1:5" x14ac:dyDescent="0.25">
      <c r="A3602" s="14" t="s">
        <v>332</v>
      </c>
      <c r="B3602" s="14" t="s">
        <v>333</v>
      </c>
      <c r="C3602" s="14" t="s">
        <v>395</v>
      </c>
      <c r="D3602" s="14" t="s">
        <v>242</v>
      </c>
      <c r="E3602" s="14">
        <v>392</v>
      </c>
    </row>
    <row r="3603" spans="1:5" x14ac:dyDescent="0.25">
      <c r="A3603" s="14" t="s">
        <v>332</v>
      </c>
      <c r="B3603" s="14" t="s">
        <v>333</v>
      </c>
      <c r="C3603" s="14" t="s">
        <v>396</v>
      </c>
      <c r="D3603" s="14" t="s">
        <v>243</v>
      </c>
      <c r="E3603" s="14">
        <v>9376</v>
      </c>
    </row>
    <row r="3604" spans="1:5" x14ac:dyDescent="0.25">
      <c r="A3604" s="14" t="s">
        <v>332</v>
      </c>
      <c r="B3604" s="14" t="s">
        <v>333</v>
      </c>
      <c r="C3604" s="14" t="s">
        <v>397</v>
      </c>
      <c r="D3604" s="14" t="s">
        <v>244</v>
      </c>
      <c r="E3604" s="14">
        <v>2228</v>
      </c>
    </row>
    <row r="3605" spans="1:5" x14ac:dyDescent="0.25">
      <c r="A3605" s="14" t="s">
        <v>332</v>
      </c>
      <c r="B3605" s="14" t="s">
        <v>333</v>
      </c>
      <c r="C3605" s="14" t="s">
        <v>398</v>
      </c>
      <c r="D3605" s="14" t="s">
        <v>245</v>
      </c>
      <c r="E3605" s="14">
        <v>9055</v>
      </c>
    </row>
    <row r="3606" spans="1:5" x14ac:dyDescent="0.25">
      <c r="A3606" s="14" t="s">
        <v>332</v>
      </c>
      <c r="B3606" s="14" t="s">
        <v>333</v>
      </c>
      <c r="C3606" s="14" t="s">
        <v>399</v>
      </c>
      <c r="D3606" s="14" t="s">
        <v>246</v>
      </c>
      <c r="E3606" s="14">
        <v>2971</v>
      </c>
    </row>
    <row r="3607" spans="1:5" x14ac:dyDescent="0.25">
      <c r="A3607" s="14" t="s">
        <v>332</v>
      </c>
      <c r="B3607" s="14" t="s">
        <v>333</v>
      </c>
      <c r="C3607" s="14" t="s">
        <v>400</v>
      </c>
      <c r="D3607" s="14" t="s">
        <v>247</v>
      </c>
      <c r="E3607" s="14">
        <v>2869</v>
      </c>
    </row>
    <row r="3608" spans="1:5" ht="15.75" x14ac:dyDescent="0.3">
      <c r="A3608" s="99" t="s">
        <v>207</v>
      </c>
      <c r="B3608" s="96"/>
      <c r="C3608" s="96"/>
      <c r="D3608" s="96"/>
      <c r="E3608" s="96"/>
    </row>
    <row r="3609" spans="1:5" x14ac:dyDescent="0.25">
      <c r="A3609" s="95" t="s">
        <v>248</v>
      </c>
      <c r="B3609" s="96"/>
      <c r="C3609" s="96"/>
      <c r="D3609" s="96"/>
      <c r="E3609" s="96"/>
    </row>
    <row r="3610" spans="1:5" x14ac:dyDescent="0.25">
      <c r="A3610" s="95" t="s">
        <v>249</v>
      </c>
      <c r="B3610" s="96"/>
      <c r="C3610" s="96"/>
      <c r="D3610" s="96"/>
      <c r="E3610" s="96"/>
    </row>
    <row r="3611" spans="1:5" x14ac:dyDescent="0.25">
      <c r="A3611" s="95" t="s">
        <v>250</v>
      </c>
      <c r="B3611" s="96"/>
      <c r="C3611" s="96"/>
      <c r="D3611" s="96"/>
      <c r="E3611" s="96"/>
    </row>
    <row r="3612" spans="1:5" x14ac:dyDescent="0.25">
      <c r="A3612" s="95" t="s">
        <v>251</v>
      </c>
      <c r="B3612" s="96"/>
      <c r="C3612" s="96"/>
      <c r="D3612" s="96"/>
      <c r="E3612" s="96"/>
    </row>
    <row r="3613" spans="1:5" x14ac:dyDescent="0.25">
      <c r="A3613" s="95" t="s">
        <v>252</v>
      </c>
      <c r="B3613" s="96"/>
      <c r="C3613" s="96"/>
      <c r="D3613" s="96"/>
      <c r="E3613" s="96"/>
    </row>
    <row r="3614" spans="1:5" x14ac:dyDescent="0.25">
      <c r="A3614" s="95" t="s">
        <v>253</v>
      </c>
      <c r="B3614" s="96"/>
      <c r="C3614" s="96"/>
      <c r="D3614" s="96"/>
      <c r="E3614" s="96"/>
    </row>
    <row r="3615" spans="1:5" x14ac:dyDescent="0.25">
      <c r="A3615" s="95" t="s">
        <v>254</v>
      </c>
      <c r="B3615" s="96"/>
      <c r="C3615" s="96"/>
      <c r="D3615" s="96"/>
      <c r="E3615" s="96"/>
    </row>
    <row r="3616" spans="1:5" x14ac:dyDescent="0.25">
      <c r="A3616" s="95" t="s">
        <v>380</v>
      </c>
      <c r="B3616" s="96"/>
      <c r="C3616" s="96"/>
      <c r="D3616" s="96"/>
      <c r="E3616" s="96"/>
    </row>
    <row r="3617" spans="1:5" x14ac:dyDescent="0.25">
      <c r="A3617" s="95" t="s">
        <v>212</v>
      </c>
      <c r="B3617" s="96"/>
      <c r="C3617" s="96"/>
      <c r="D3617" s="96"/>
      <c r="E3617" s="96"/>
    </row>
    <row r="3618" spans="1:5" x14ac:dyDescent="0.25">
      <c r="A3618" s="95" t="s">
        <v>321</v>
      </c>
      <c r="B3618" s="96"/>
      <c r="C3618" s="96"/>
      <c r="D3618" s="96"/>
      <c r="E3618" s="96"/>
    </row>
    <row r="3619" spans="1:5" x14ac:dyDescent="0.25">
      <c r="A3619" s="14"/>
      <c r="B3619" s="14"/>
      <c r="C3619" s="14"/>
      <c r="D3619" s="14"/>
      <c r="E3619" s="14"/>
    </row>
    <row r="3620" spans="1:5" x14ac:dyDescent="0.25">
      <c r="A3620" s="14"/>
      <c r="B3620" s="14"/>
      <c r="C3620" s="14"/>
      <c r="D3620" s="14"/>
      <c r="E3620" s="14"/>
    </row>
    <row r="3621" spans="1:5" x14ac:dyDescent="0.25">
      <c r="C3621"/>
    </row>
    <row r="3622" spans="1:5" x14ac:dyDescent="0.25">
      <c r="C3622"/>
    </row>
    <row r="3623" spans="1:5" x14ac:dyDescent="0.25">
      <c r="C3623"/>
    </row>
    <row r="3624" spans="1:5" x14ac:dyDescent="0.25">
      <c r="C3624"/>
    </row>
    <row r="3625" spans="1:5" x14ac:dyDescent="0.25">
      <c r="C3625"/>
    </row>
    <row r="3626" spans="1:5" ht="18" x14ac:dyDescent="0.25">
      <c r="A3626" s="97" t="s">
        <v>225</v>
      </c>
      <c r="B3626" s="96"/>
      <c r="C3626" s="96"/>
      <c r="D3626" s="96"/>
      <c r="E3626" s="96"/>
    </row>
    <row r="3627" spans="1:5" ht="16.5" x14ac:dyDescent="0.25">
      <c r="A3627" s="98" t="s">
        <v>1</v>
      </c>
      <c r="B3627" s="96"/>
      <c r="C3627" s="96"/>
      <c r="D3627" s="96"/>
      <c r="E3627" s="96"/>
    </row>
    <row r="3628" spans="1:5" x14ac:dyDescent="0.25">
      <c r="A3628" s="96" t="s">
        <v>2</v>
      </c>
      <c r="B3628" s="96"/>
      <c r="C3628" s="96"/>
      <c r="D3628" s="96"/>
      <c r="E3628" s="96"/>
    </row>
    <row r="3629" spans="1:5" x14ac:dyDescent="0.25">
      <c r="A3629" s="96" t="s">
        <v>3</v>
      </c>
      <c r="B3629" s="96"/>
      <c r="C3629" s="96"/>
      <c r="D3629" s="96"/>
      <c r="E3629" s="96"/>
    </row>
    <row r="3630" spans="1:5" x14ac:dyDescent="0.25">
      <c r="A3630" s="14"/>
      <c r="B3630" s="14"/>
      <c r="C3630" s="14"/>
      <c r="D3630" s="14"/>
      <c r="E3630" s="14"/>
    </row>
    <row r="3631" spans="1:5" x14ac:dyDescent="0.25">
      <c r="A3631" s="2" t="s">
        <v>4</v>
      </c>
      <c r="B3631" s="2" t="s">
        <v>5</v>
      </c>
      <c r="C3631" s="2" t="s">
        <v>6</v>
      </c>
      <c r="D3631" s="2" t="s">
        <v>7</v>
      </c>
      <c r="E3631" s="2" t="s">
        <v>201</v>
      </c>
    </row>
    <row r="3632" spans="1:5" x14ac:dyDescent="0.25">
      <c r="A3632" s="14" t="s">
        <v>332</v>
      </c>
      <c r="B3632" s="14" t="s">
        <v>333</v>
      </c>
      <c r="C3632" s="14" t="s">
        <v>137</v>
      </c>
      <c r="D3632" s="14" t="s">
        <v>226</v>
      </c>
      <c r="E3632" s="14">
        <v>216995</v>
      </c>
    </row>
    <row r="3633" spans="1:5" x14ac:dyDescent="0.25">
      <c r="A3633" s="14" t="s">
        <v>332</v>
      </c>
      <c r="B3633" s="14" t="s">
        <v>333</v>
      </c>
      <c r="C3633" s="14" t="s">
        <v>195</v>
      </c>
      <c r="D3633" s="14" t="s">
        <v>227</v>
      </c>
      <c r="E3633" s="14">
        <v>211786</v>
      </c>
    </row>
    <row r="3634" spans="1:5" x14ac:dyDescent="0.25">
      <c r="A3634" s="14" t="s">
        <v>332</v>
      </c>
      <c r="B3634" s="14" t="s">
        <v>333</v>
      </c>
      <c r="C3634" s="14" t="s">
        <v>381</v>
      </c>
      <c r="D3634" s="14" t="s">
        <v>228</v>
      </c>
      <c r="E3634" s="14">
        <v>55666</v>
      </c>
    </row>
    <row r="3635" spans="1:5" x14ac:dyDescent="0.25">
      <c r="A3635" s="14" t="s">
        <v>332</v>
      </c>
      <c r="B3635" s="14" t="s">
        <v>333</v>
      </c>
      <c r="C3635" s="14" t="s">
        <v>382</v>
      </c>
      <c r="D3635" s="14" t="s">
        <v>229</v>
      </c>
      <c r="E3635" s="14">
        <v>53698</v>
      </c>
    </row>
    <row r="3636" spans="1:5" x14ac:dyDescent="0.25">
      <c r="A3636" s="14" t="s">
        <v>332</v>
      </c>
      <c r="B3636" s="14" t="s">
        <v>333</v>
      </c>
      <c r="C3636" s="14" t="s">
        <v>383</v>
      </c>
      <c r="D3636" s="14" t="s">
        <v>230</v>
      </c>
      <c r="E3636" s="14">
        <v>1968</v>
      </c>
    </row>
    <row r="3637" spans="1:5" x14ac:dyDescent="0.25">
      <c r="A3637" s="14" t="s">
        <v>332</v>
      </c>
      <c r="B3637" s="14" t="s">
        <v>333</v>
      </c>
      <c r="C3637" s="14" t="s">
        <v>384</v>
      </c>
      <c r="D3637" s="14" t="s">
        <v>231</v>
      </c>
      <c r="E3637" s="14">
        <v>94899</v>
      </c>
    </row>
    <row r="3638" spans="1:5" x14ac:dyDescent="0.25">
      <c r="A3638" s="14" t="s">
        <v>332</v>
      </c>
      <c r="B3638" s="14" t="s">
        <v>333</v>
      </c>
      <c r="C3638" s="14" t="s">
        <v>385</v>
      </c>
      <c r="D3638" s="14" t="s">
        <v>232</v>
      </c>
      <c r="E3638" s="14">
        <v>33765</v>
      </c>
    </row>
    <row r="3639" spans="1:5" x14ac:dyDescent="0.25">
      <c r="A3639" s="14" t="s">
        <v>332</v>
      </c>
      <c r="B3639" s="14" t="s">
        <v>333</v>
      </c>
      <c r="C3639" s="14" t="s">
        <v>386</v>
      </c>
      <c r="D3639" s="14" t="s">
        <v>233</v>
      </c>
      <c r="E3639" s="14">
        <v>60656</v>
      </c>
    </row>
    <row r="3640" spans="1:5" x14ac:dyDescent="0.25">
      <c r="A3640" s="14" t="s">
        <v>332</v>
      </c>
      <c r="B3640" s="14" t="s">
        <v>333</v>
      </c>
      <c r="C3640" s="14" t="s">
        <v>387</v>
      </c>
      <c r="D3640" s="14" t="s">
        <v>234</v>
      </c>
      <c r="E3640" s="14">
        <v>478</v>
      </c>
    </row>
    <row r="3641" spans="1:5" x14ac:dyDescent="0.25">
      <c r="A3641" s="14" t="s">
        <v>332</v>
      </c>
      <c r="B3641" s="14" t="s">
        <v>333</v>
      </c>
      <c r="C3641" s="14" t="s">
        <v>388</v>
      </c>
      <c r="D3641" s="14" t="s">
        <v>235</v>
      </c>
      <c r="E3641" s="14">
        <v>31366</v>
      </c>
    </row>
    <row r="3642" spans="1:5" x14ac:dyDescent="0.25">
      <c r="A3642" s="14" t="s">
        <v>332</v>
      </c>
      <c r="B3642" s="14" t="s">
        <v>333</v>
      </c>
      <c r="C3642" s="14" t="s">
        <v>389</v>
      </c>
      <c r="D3642" s="14" t="s">
        <v>236</v>
      </c>
      <c r="E3642" s="14">
        <v>5325</v>
      </c>
    </row>
    <row r="3643" spans="1:5" x14ac:dyDescent="0.25">
      <c r="A3643" s="14" t="s">
        <v>332</v>
      </c>
      <c r="B3643" s="14" t="s">
        <v>333</v>
      </c>
      <c r="C3643" s="14" t="s">
        <v>390</v>
      </c>
      <c r="D3643" s="14" t="s">
        <v>237</v>
      </c>
      <c r="E3643" s="14">
        <v>7533</v>
      </c>
    </row>
    <row r="3644" spans="1:5" x14ac:dyDescent="0.25">
      <c r="A3644" s="14" t="s">
        <v>332</v>
      </c>
      <c r="B3644" s="14" t="s">
        <v>333</v>
      </c>
      <c r="C3644" s="14" t="s">
        <v>391</v>
      </c>
      <c r="D3644" s="14" t="s">
        <v>238</v>
      </c>
      <c r="E3644" s="14">
        <v>9222</v>
      </c>
    </row>
    <row r="3645" spans="1:5" x14ac:dyDescent="0.25">
      <c r="A3645" s="14" t="s">
        <v>332</v>
      </c>
      <c r="B3645" s="14" t="s">
        <v>333</v>
      </c>
      <c r="C3645" s="14" t="s">
        <v>392</v>
      </c>
      <c r="D3645" s="14" t="s">
        <v>239</v>
      </c>
      <c r="E3645" s="14">
        <v>9286</v>
      </c>
    </row>
    <row r="3646" spans="1:5" x14ac:dyDescent="0.25">
      <c r="A3646" s="14" t="s">
        <v>332</v>
      </c>
      <c r="B3646" s="14" t="s">
        <v>333</v>
      </c>
      <c r="C3646" s="14" t="s">
        <v>393</v>
      </c>
      <c r="D3646" s="14" t="s">
        <v>240</v>
      </c>
      <c r="E3646" s="14">
        <v>9285</v>
      </c>
    </row>
    <row r="3647" spans="1:5" x14ac:dyDescent="0.25">
      <c r="A3647" s="14" t="s">
        <v>332</v>
      </c>
      <c r="B3647" s="14" t="s">
        <v>333</v>
      </c>
      <c r="C3647" s="14" t="s">
        <v>394</v>
      </c>
      <c r="D3647" s="14" t="s">
        <v>241</v>
      </c>
      <c r="E3647" s="14">
        <v>9006</v>
      </c>
    </row>
    <row r="3648" spans="1:5" x14ac:dyDescent="0.25">
      <c r="A3648" s="14" t="s">
        <v>332</v>
      </c>
      <c r="B3648" s="14" t="s">
        <v>333</v>
      </c>
      <c r="C3648" s="14" t="s">
        <v>395</v>
      </c>
      <c r="D3648" s="14" t="s">
        <v>242</v>
      </c>
      <c r="E3648" s="14">
        <v>279</v>
      </c>
    </row>
    <row r="3649" spans="1:5" x14ac:dyDescent="0.25">
      <c r="A3649" s="14" t="s">
        <v>332</v>
      </c>
      <c r="B3649" s="14" t="s">
        <v>333</v>
      </c>
      <c r="C3649" s="14" t="s">
        <v>396</v>
      </c>
      <c r="D3649" s="14" t="s">
        <v>243</v>
      </c>
      <c r="E3649" s="14">
        <v>9099</v>
      </c>
    </row>
    <row r="3650" spans="1:5" x14ac:dyDescent="0.25">
      <c r="A3650" s="14" t="s">
        <v>332</v>
      </c>
      <c r="B3650" s="14" t="s">
        <v>333</v>
      </c>
      <c r="C3650" s="14" t="s">
        <v>397</v>
      </c>
      <c r="D3650" s="14" t="s">
        <v>244</v>
      </c>
      <c r="E3650" s="14">
        <v>2268</v>
      </c>
    </row>
    <row r="3651" spans="1:5" x14ac:dyDescent="0.25">
      <c r="A3651" s="14" t="s">
        <v>332</v>
      </c>
      <c r="B3651" s="14" t="s">
        <v>333</v>
      </c>
      <c r="C3651" s="14" t="s">
        <v>398</v>
      </c>
      <c r="D3651" s="14" t="s">
        <v>245</v>
      </c>
      <c r="E3651" s="14">
        <v>9203</v>
      </c>
    </row>
    <row r="3652" spans="1:5" x14ac:dyDescent="0.25">
      <c r="A3652" s="14" t="s">
        <v>332</v>
      </c>
      <c r="B3652" s="14" t="s">
        <v>333</v>
      </c>
      <c r="C3652" s="14" t="s">
        <v>399</v>
      </c>
      <c r="D3652" s="14" t="s">
        <v>246</v>
      </c>
      <c r="E3652" s="14">
        <v>3070</v>
      </c>
    </row>
    <row r="3653" spans="1:5" x14ac:dyDescent="0.25">
      <c r="A3653" s="14" t="s">
        <v>332</v>
      </c>
      <c r="B3653" s="14" t="s">
        <v>333</v>
      </c>
      <c r="C3653" s="14" t="s">
        <v>400</v>
      </c>
      <c r="D3653" s="14" t="s">
        <v>247</v>
      </c>
      <c r="E3653" s="14">
        <v>2139</v>
      </c>
    </row>
    <row r="3654" spans="1:5" ht="15.75" x14ac:dyDescent="0.3">
      <c r="A3654" s="99" t="s">
        <v>207</v>
      </c>
      <c r="B3654" s="96"/>
      <c r="C3654" s="96"/>
      <c r="D3654" s="96"/>
      <c r="E3654" s="96"/>
    </row>
    <row r="3655" spans="1:5" x14ac:dyDescent="0.25">
      <c r="A3655" s="95" t="s">
        <v>248</v>
      </c>
      <c r="B3655" s="96"/>
      <c r="C3655" s="96"/>
      <c r="D3655" s="96"/>
      <c r="E3655" s="96"/>
    </row>
    <row r="3656" spans="1:5" x14ac:dyDescent="0.25">
      <c r="A3656" s="95" t="s">
        <v>249</v>
      </c>
      <c r="B3656" s="96"/>
      <c r="C3656" s="96"/>
      <c r="D3656" s="96"/>
      <c r="E3656" s="96"/>
    </row>
    <row r="3657" spans="1:5" x14ac:dyDescent="0.25">
      <c r="A3657" s="95" t="s">
        <v>250</v>
      </c>
      <c r="B3657" s="96"/>
      <c r="C3657" s="96"/>
      <c r="D3657" s="96"/>
      <c r="E3657" s="96"/>
    </row>
    <row r="3658" spans="1:5" x14ac:dyDescent="0.25">
      <c r="A3658" s="95" t="s">
        <v>251</v>
      </c>
      <c r="B3658" s="96"/>
      <c r="C3658" s="96"/>
      <c r="D3658" s="96"/>
      <c r="E3658" s="96"/>
    </row>
    <row r="3659" spans="1:5" x14ac:dyDescent="0.25">
      <c r="A3659" s="95" t="s">
        <v>252</v>
      </c>
      <c r="B3659" s="96"/>
      <c r="C3659" s="96"/>
      <c r="D3659" s="96"/>
      <c r="E3659" s="96"/>
    </row>
    <row r="3660" spans="1:5" x14ac:dyDescent="0.25">
      <c r="A3660" s="95" t="s">
        <v>253</v>
      </c>
      <c r="B3660" s="96"/>
      <c r="C3660" s="96"/>
      <c r="D3660" s="96"/>
      <c r="E3660" s="96"/>
    </row>
    <row r="3661" spans="1:5" x14ac:dyDescent="0.25">
      <c r="A3661" s="95" t="s">
        <v>254</v>
      </c>
      <c r="B3661" s="96"/>
      <c r="C3661" s="96"/>
      <c r="D3661" s="96"/>
      <c r="E3661" s="96"/>
    </row>
    <row r="3662" spans="1:5" x14ac:dyDescent="0.25">
      <c r="A3662" s="95" t="s">
        <v>380</v>
      </c>
      <c r="B3662" s="96"/>
      <c r="C3662" s="96"/>
      <c r="D3662" s="96"/>
      <c r="E3662" s="96"/>
    </row>
    <row r="3663" spans="1:5" x14ac:dyDescent="0.25">
      <c r="A3663" s="95" t="s">
        <v>212</v>
      </c>
      <c r="B3663" s="96"/>
      <c r="C3663" s="96"/>
      <c r="D3663" s="96"/>
      <c r="E3663" s="96"/>
    </row>
    <row r="3664" spans="1:5" x14ac:dyDescent="0.25">
      <c r="A3664" s="95" t="s">
        <v>321</v>
      </c>
      <c r="B3664" s="96"/>
      <c r="C3664" s="96"/>
      <c r="D3664" s="96"/>
      <c r="E3664" s="96"/>
    </row>
    <row r="3665" spans="1:5" x14ac:dyDescent="0.25">
      <c r="A3665" s="14"/>
      <c r="B3665" s="14"/>
      <c r="C3665" s="14"/>
      <c r="D3665" s="14"/>
      <c r="E3665" s="14"/>
    </row>
    <row r="3666" spans="1:5" x14ac:dyDescent="0.25">
      <c r="C3666"/>
    </row>
    <row r="3667" spans="1:5" x14ac:dyDescent="0.25">
      <c r="C3667"/>
    </row>
    <row r="3668" spans="1:5" x14ac:dyDescent="0.25">
      <c r="C3668"/>
    </row>
    <row r="3669" spans="1:5" x14ac:dyDescent="0.25">
      <c r="C3669"/>
    </row>
    <row r="3670" spans="1:5" x14ac:dyDescent="0.25">
      <c r="C3670"/>
    </row>
    <row r="3671" spans="1:5" x14ac:dyDescent="0.25">
      <c r="C3671"/>
    </row>
    <row r="3672" spans="1:5" x14ac:dyDescent="0.25">
      <c r="C3672"/>
    </row>
    <row r="3673" spans="1:5" x14ac:dyDescent="0.25">
      <c r="C3673"/>
    </row>
    <row r="3674" spans="1:5" x14ac:dyDescent="0.25">
      <c r="C3674"/>
    </row>
    <row r="3675" spans="1:5" x14ac:dyDescent="0.25">
      <c r="C3675"/>
    </row>
    <row r="3676" spans="1:5" x14ac:dyDescent="0.25">
      <c r="C3676"/>
    </row>
    <row r="3677" spans="1:5" x14ac:dyDescent="0.25">
      <c r="C3677"/>
    </row>
    <row r="3678" spans="1:5" x14ac:dyDescent="0.25">
      <c r="C3678"/>
    </row>
    <row r="3679" spans="1:5" x14ac:dyDescent="0.25">
      <c r="C3679"/>
    </row>
    <row r="3680" spans="1:5" x14ac:dyDescent="0.25">
      <c r="C3680"/>
    </row>
    <row r="3681" spans="3:3" x14ac:dyDescent="0.25">
      <c r="C3681"/>
    </row>
    <row r="3682" spans="3:3" x14ac:dyDescent="0.25">
      <c r="C3682"/>
    </row>
  </sheetData>
  <mergeCells count="596">
    <mergeCell ref="A3659:E3659"/>
    <mergeCell ref="A3660:E3660"/>
    <mergeCell ref="A3661:E3661"/>
    <mergeCell ref="A3662:E3662"/>
    <mergeCell ref="A3663:E3663"/>
    <mergeCell ref="A3664:E3664"/>
    <mergeCell ref="A3629:E3629"/>
    <mergeCell ref="A3654:E3654"/>
    <mergeCell ref="A3655:E3655"/>
    <mergeCell ref="A3656:E3656"/>
    <mergeCell ref="A3657:E3657"/>
    <mergeCell ref="A3658:E3658"/>
    <mergeCell ref="A3616:E3616"/>
    <mergeCell ref="A3617:E3617"/>
    <mergeCell ref="A3618:E3618"/>
    <mergeCell ref="A3626:E3626"/>
    <mergeCell ref="A3627:E3627"/>
    <mergeCell ref="A3628:E3628"/>
    <mergeCell ref="A3610:E3610"/>
    <mergeCell ref="A3611:E3611"/>
    <mergeCell ref="A3612:E3612"/>
    <mergeCell ref="A3613:E3613"/>
    <mergeCell ref="A3614:E3614"/>
    <mergeCell ref="A3615:E3615"/>
    <mergeCell ref="A3580:E3580"/>
    <mergeCell ref="A3581:E3581"/>
    <mergeCell ref="A3582:E3582"/>
    <mergeCell ref="A3583:E3583"/>
    <mergeCell ref="A3608:E3608"/>
    <mergeCell ref="A3609:E3609"/>
    <mergeCell ref="A3570:E3570"/>
    <mergeCell ref="A3571:E3571"/>
    <mergeCell ref="A3572:E3572"/>
    <mergeCell ref="A3573:E3573"/>
    <mergeCell ref="A3574:E3574"/>
    <mergeCell ref="A3575:E3575"/>
    <mergeCell ref="A3540:E3540"/>
    <mergeCell ref="A3565:E3565"/>
    <mergeCell ref="A3566:E3566"/>
    <mergeCell ref="A3567:E3567"/>
    <mergeCell ref="A3568:E3568"/>
    <mergeCell ref="A3569:E3569"/>
    <mergeCell ref="A3531:E3531"/>
    <mergeCell ref="A3532:E3532"/>
    <mergeCell ref="A3533:E3533"/>
    <mergeCell ref="A3537:E3537"/>
    <mergeCell ref="A3538:E3538"/>
    <mergeCell ref="A3539:E3539"/>
    <mergeCell ref="A3525:E3525"/>
    <mergeCell ref="A3526:E3526"/>
    <mergeCell ref="A3527:E3527"/>
    <mergeCell ref="A3528:E3528"/>
    <mergeCell ref="A3529:E3529"/>
    <mergeCell ref="A3530:E3530"/>
    <mergeCell ref="A3495:E3495"/>
    <mergeCell ref="A3496:E3496"/>
    <mergeCell ref="A3497:E3497"/>
    <mergeCell ref="A3498:E3498"/>
    <mergeCell ref="A3523:E3523"/>
    <mergeCell ref="A3524:E3524"/>
    <mergeCell ref="A3482:E3482"/>
    <mergeCell ref="A3453:E3453"/>
    <mergeCell ref="A3454:E3454"/>
    <mergeCell ref="A3455:E3455"/>
    <mergeCell ref="A3456:E3456"/>
    <mergeCell ref="A3481:E3481"/>
    <mergeCell ref="A3489:E3489"/>
    <mergeCell ref="A3490:E3490"/>
    <mergeCell ref="A3491:E3491"/>
    <mergeCell ref="A3483:E3483"/>
    <mergeCell ref="A3484:E3484"/>
    <mergeCell ref="A3485:E3485"/>
    <mergeCell ref="A3486:E3486"/>
    <mergeCell ref="A3487:E3487"/>
    <mergeCell ref="A3488:E3488"/>
    <mergeCell ref="A3411:E3411"/>
    <mergeCell ref="A3412:E3412"/>
    <mergeCell ref="A3413:E3413"/>
    <mergeCell ref="A3414:E3414"/>
    <mergeCell ref="A3439:E3439"/>
    <mergeCell ref="A3447:E3447"/>
    <mergeCell ref="A3448:E3448"/>
    <mergeCell ref="A3441:E3441"/>
    <mergeCell ref="A3442:E3442"/>
    <mergeCell ref="A3443:E3443"/>
    <mergeCell ref="A3444:E3444"/>
    <mergeCell ref="A3445:E3445"/>
    <mergeCell ref="A3446:E3446"/>
    <mergeCell ref="A3440:E3440"/>
    <mergeCell ref="A3402:E3402"/>
    <mergeCell ref="A3403:E3403"/>
    <mergeCell ref="A3404:E3404"/>
    <mergeCell ref="A3405:E3405"/>
    <mergeCell ref="A3406:E3406"/>
    <mergeCell ref="A3407:E3407"/>
    <mergeCell ref="A3401:E3401"/>
    <mergeCell ref="A3363:E3363"/>
    <mergeCell ref="A3364:E3364"/>
    <mergeCell ref="A3365:E3365"/>
    <mergeCell ref="A3366:E3366"/>
    <mergeCell ref="A3370:E3370"/>
    <mergeCell ref="A3371:E3371"/>
    <mergeCell ref="A3372:E3372"/>
    <mergeCell ref="A3373:E3373"/>
    <mergeCell ref="A3398:E3398"/>
    <mergeCell ref="A3399:E3399"/>
    <mergeCell ref="A3400:E3400"/>
    <mergeCell ref="A3321:E3321"/>
    <mergeCell ref="A3322:E3322"/>
    <mergeCell ref="A3362:E3362"/>
    <mergeCell ref="A3324:E3324"/>
    <mergeCell ref="A3325:E3325"/>
    <mergeCell ref="A3329:E3329"/>
    <mergeCell ref="A3330:E3330"/>
    <mergeCell ref="A3331:E3331"/>
    <mergeCell ref="A3332:E3332"/>
    <mergeCell ref="A3357:E3357"/>
    <mergeCell ref="A3323:E3323"/>
    <mergeCell ref="A3358:E3358"/>
    <mergeCell ref="A3359:E3359"/>
    <mergeCell ref="A3360:E3360"/>
    <mergeCell ref="A3361:E3361"/>
    <mergeCell ref="A3288:E3288"/>
    <mergeCell ref="A3289:E3289"/>
    <mergeCell ref="A3290:E3290"/>
    <mergeCell ref="A3291:E3291"/>
    <mergeCell ref="A3316:E3316"/>
    <mergeCell ref="A3317:E3317"/>
    <mergeCell ref="A3318:E3318"/>
    <mergeCell ref="A3319:E3319"/>
    <mergeCell ref="A3320:E3320"/>
    <mergeCell ref="A3236:E3236"/>
    <mergeCell ref="A3237:E3237"/>
    <mergeCell ref="A3243:E3243"/>
    <mergeCell ref="A3238:E3238"/>
    <mergeCell ref="A3239:E3239"/>
    <mergeCell ref="A3240:E3240"/>
    <mergeCell ref="A3241:E3241"/>
    <mergeCell ref="A3242:E3242"/>
    <mergeCell ref="A3206:E3206"/>
    <mergeCell ref="A3207:E3207"/>
    <mergeCell ref="A3208:E3208"/>
    <mergeCell ref="A3209:E3209"/>
    <mergeCell ref="A3234:E3234"/>
    <mergeCell ref="A3235:E3235"/>
    <mergeCell ref="A3196:E3196"/>
    <mergeCell ref="A3197:E3197"/>
    <mergeCell ref="A3198:E3198"/>
    <mergeCell ref="A3199:E3199"/>
    <mergeCell ref="A3200:E3200"/>
    <mergeCell ref="A3201:E3201"/>
    <mergeCell ref="A3166:E3166"/>
    <mergeCell ref="A3167:E3167"/>
    <mergeCell ref="A3192:E3192"/>
    <mergeCell ref="A3193:E3193"/>
    <mergeCell ref="A3194:E3194"/>
    <mergeCell ref="A3195:E3195"/>
    <mergeCell ref="A3155:E3155"/>
    <mergeCell ref="A3156:E3156"/>
    <mergeCell ref="A3157:E3157"/>
    <mergeCell ref="A3158:E3158"/>
    <mergeCell ref="A3164:E3164"/>
    <mergeCell ref="A3165:E3165"/>
    <mergeCell ref="A3149:E3149"/>
    <mergeCell ref="A3150:E3150"/>
    <mergeCell ref="A3151:E3151"/>
    <mergeCell ref="A3152:E3152"/>
    <mergeCell ref="A3153:E3153"/>
    <mergeCell ref="A3154:E3154"/>
    <mergeCell ref="A3115:E3115"/>
    <mergeCell ref="A3116:E3116"/>
    <mergeCell ref="A3121:E3121"/>
    <mergeCell ref="A3122:E3122"/>
    <mergeCell ref="A3123:E3123"/>
    <mergeCell ref="A3124:E3124"/>
    <mergeCell ref="A3109:E3109"/>
    <mergeCell ref="A3110:E3110"/>
    <mergeCell ref="A3111:E3111"/>
    <mergeCell ref="A3112:E3112"/>
    <mergeCell ref="A3113:E3113"/>
    <mergeCell ref="A3114:E3114"/>
    <mergeCell ref="A3079:E3079"/>
    <mergeCell ref="A3080:E3080"/>
    <mergeCell ref="A3081:E3081"/>
    <mergeCell ref="A3082:E3082"/>
    <mergeCell ref="A3107:E3107"/>
    <mergeCell ref="A3108:E3108"/>
    <mergeCell ref="A3075:E3075"/>
    <mergeCell ref="A3076:E3076"/>
    <mergeCell ref="A3069:E3069"/>
    <mergeCell ref="A3070:E3070"/>
    <mergeCell ref="A3071:E3071"/>
    <mergeCell ref="A3072:E3072"/>
    <mergeCell ref="A3073:E3073"/>
    <mergeCell ref="A3074:E3074"/>
    <mergeCell ref="A3068:E3068"/>
    <mergeCell ref="A3039:E3039"/>
    <mergeCell ref="A3040:E3040"/>
    <mergeCell ref="A3041:E3041"/>
    <mergeCell ref="A3042:E3042"/>
    <mergeCell ref="A3067:E3067"/>
    <mergeCell ref="A2899:E2899"/>
    <mergeCell ref="A3023:E3023"/>
    <mergeCell ref="A3024:E3024"/>
    <mergeCell ref="A3030:E3030"/>
    <mergeCell ref="A3031:E3031"/>
    <mergeCell ref="A3025:E3025"/>
    <mergeCell ref="A3026:E3026"/>
    <mergeCell ref="A3027:E3027"/>
    <mergeCell ref="A3028:E3028"/>
    <mergeCell ref="A3029:E3029"/>
    <mergeCell ref="A2885:E2885"/>
    <mergeCell ref="A2886:E2886"/>
    <mergeCell ref="A2887:E2887"/>
    <mergeCell ref="A2896:E2896"/>
    <mergeCell ref="A2897:E2897"/>
    <mergeCell ref="A2898:E2898"/>
    <mergeCell ref="A2879:E2879"/>
    <mergeCell ref="A2880:E2880"/>
    <mergeCell ref="A2881:E2881"/>
    <mergeCell ref="A2882:E2882"/>
    <mergeCell ref="A2883:E2883"/>
    <mergeCell ref="A2884:E2884"/>
    <mergeCell ref="A2748:E2748"/>
    <mergeCell ref="A2749:E2749"/>
    <mergeCell ref="A2752:E2752"/>
    <mergeCell ref="A2753:E2753"/>
    <mergeCell ref="A2754:E2754"/>
    <mergeCell ref="A2755:E2755"/>
    <mergeCell ref="A2742:E2742"/>
    <mergeCell ref="A2743:E2743"/>
    <mergeCell ref="A2744:E2744"/>
    <mergeCell ref="A2745:E2745"/>
    <mergeCell ref="A2746:E2746"/>
    <mergeCell ref="A2747:E2747"/>
    <mergeCell ref="A2609:E2609"/>
    <mergeCell ref="A2614:E2614"/>
    <mergeCell ref="A2615:E2615"/>
    <mergeCell ref="A2616:E2616"/>
    <mergeCell ref="A2617:E2617"/>
    <mergeCell ref="A2741:E2741"/>
    <mergeCell ref="A2603:E2603"/>
    <mergeCell ref="A2604:E2604"/>
    <mergeCell ref="A2605:E2605"/>
    <mergeCell ref="A2606:E2606"/>
    <mergeCell ref="A2607:E2607"/>
    <mergeCell ref="A2608:E2608"/>
    <mergeCell ref="A2474:E2474"/>
    <mergeCell ref="A2475:E2475"/>
    <mergeCell ref="A2476:E2476"/>
    <mergeCell ref="A2477:E2477"/>
    <mergeCell ref="A2601:E2601"/>
    <mergeCell ref="A2602:E2602"/>
    <mergeCell ref="A2464:E2464"/>
    <mergeCell ref="A2336:E2336"/>
    <mergeCell ref="A2337:E2337"/>
    <mergeCell ref="A2338:E2338"/>
    <mergeCell ref="A2339:E2339"/>
    <mergeCell ref="A2463:E2463"/>
    <mergeCell ref="A2471:E2471"/>
    <mergeCell ref="A2465:E2465"/>
    <mergeCell ref="A2466:E2466"/>
    <mergeCell ref="A2467:E2467"/>
    <mergeCell ref="A2468:E2468"/>
    <mergeCell ref="A2469:E2469"/>
    <mergeCell ref="A2470:E2470"/>
    <mergeCell ref="A2198:E2198"/>
    <mergeCell ref="A2322:E2322"/>
    <mergeCell ref="A2323:E2323"/>
    <mergeCell ref="A2329:E2329"/>
    <mergeCell ref="A2330:E2330"/>
    <mergeCell ref="A2324:E2324"/>
    <mergeCell ref="A2325:E2325"/>
    <mergeCell ref="A2326:E2326"/>
    <mergeCell ref="A2327:E2327"/>
    <mergeCell ref="A2328:E2328"/>
    <mergeCell ref="A2185:E2185"/>
    <mergeCell ref="A2186:E2186"/>
    <mergeCell ref="A2187:E2187"/>
    <mergeCell ref="A2195:E2195"/>
    <mergeCell ref="A2196:E2196"/>
    <mergeCell ref="A2197:E2197"/>
    <mergeCell ref="A2179:E2179"/>
    <mergeCell ref="A2180:E2180"/>
    <mergeCell ref="A2181:E2181"/>
    <mergeCell ref="A2182:E2182"/>
    <mergeCell ref="A2183:E2183"/>
    <mergeCell ref="A2184:E2184"/>
    <mergeCell ref="A2045:E2045"/>
    <mergeCell ref="A2046:E2046"/>
    <mergeCell ref="A2052:E2052"/>
    <mergeCell ref="A2053:E2053"/>
    <mergeCell ref="A2054:E2054"/>
    <mergeCell ref="A2055:E2055"/>
    <mergeCell ref="A2039:E2039"/>
    <mergeCell ref="A2040:E2040"/>
    <mergeCell ref="A2041:E2041"/>
    <mergeCell ref="A2042:E2042"/>
    <mergeCell ref="A2043:E2043"/>
    <mergeCell ref="A2044:E2044"/>
    <mergeCell ref="A1908:E1908"/>
    <mergeCell ref="A1911:E1911"/>
    <mergeCell ref="A1912:E1912"/>
    <mergeCell ref="A1913:E1913"/>
    <mergeCell ref="A1914:E1914"/>
    <mergeCell ref="A2038:E2038"/>
    <mergeCell ref="A1902:E1902"/>
    <mergeCell ref="A1903:E1903"/>
    <mergeCell ref="A1904:E1904"/>
    <mergeCell ref="A1905:E1905"/>
    <mergeCell ref="A1906:E1906"/>
    <mergeCell ref="A1907:E1907"/>
    <mergeCell ref="A1773:E1773"/>
    <mergeCell ref="A1774:E1774"/>
    <mergeCell ref="A1775:E1775"/>
    <mergeCell ref="A1776:E1776"/>
    <mergeCell ref="A1900:E1900"/>
    <mergeCell ref="A1901:E1901"/>
    <mergeCell ref="A1769:E1769"/>
    <mergeCell ref="A1763:E1763"/>
    <mergeCell ref="A1764:E1764"/>
    <mergeCell ref="A1765:E1765"/>
    <mergeCell ref="A1766:E1766"/>
    <mergeCell ref="A1767:E1767"/>
    <mergeCell ref="A1768:E1768"/>
    <mergeCell ref="A1762:E1762"/>
    <mergeCell ref="A1658:E1658"/>
    <mergeCell ref="A1659:E1659"/>
    <mergeCell ref="A1660:E1660"/>
    <mergeCell ref="A1661:E1661"/>
    <mergeCell ref="A1761:E1761"/>
    <mergeCell ref="A1517:E1517"/>
    <mergeCell ref="A1641:E1641"/>
    <mergeCell ref="A1642:E1642"/>
    <mergeCell ref="A1648:E1648"/>
    <mergeCell ref="A1649:E1649"/>
    <mergeCell ref="A1643:E1643"/>
    <mergeCell ref="A1644:E1644"/>
    <mergeCell ref="A1645:E1645"/>
    <mergeCell ref="A1646:E1646"/>
    <mergeCell ref="A1647:E1647"/>
    <mergeCell ref="A1506:E1506"/>
    <mergeCell ref="A1507:E1507"/>
    <mergeCell ref="A1508:E1508"/>
    <mergeCell ref="A1514:E1514"/>
    <mergeCell ref="A1515:E1515"/>
    <mergeCell ref="A1516:E1516"/>
    <mergeCell ref="A1500:E1500"/>
    <mergeCell ref="A1501:E1501"/>
    <mergeCell ref="A1502:E1502"/>
    <mergeCell ref="A1503:E1503"/>
    <mergeCell ref="A1504:E1504"/>
    <mergeCell ref="A1505:E1505"/>
    <mergeCell ref="A1367:E1367"/>
    <mergeCell ref="A1368:E1368"/>
    <mergeCell ref="A1373:E1373"/>
    <mergeCell ref="A1374:E1374"/>
    <mergeCell ref="A1375:E1375"/>
    <mergeCell ref="A1376:E1376"/>
    <mergeCell ref="A1361:E1361"/>
    <mergeCell ref="A1362:E1362"/>
    <mergeCell ref="A1363:E1363"/>
    <mergeCell ref="A1364:E1364"/>
    <mergeCell ref="A1365:E1365"/>
    <mergeCell ref="A1366:E1366"/>
    <mergeCell ref="A1225:E1225"/>
    <mergeCell ref="A1233:E1233"/>
    <mergeCell ref="A1234:E1234"/>
    <mergeCell ref="A1235:E1235"/>
    <mergeCell ref="A1236:E1236"/>
    <mergeCell ref="A1360:E1360"/>
    <mergeCell ref="A1219:E1219"/>
    <mergeCell ref="A1220:E1220"/>
    <mergeCell ref="A1221:E1221"/>
    <mergeCell ref="A1222:E1222"/>
    <mergeCell ref="A1223:E1223"/>
    <mergeCell ref="A1224:E1224"/>
    <mergeCell ref="A1090:E1090"/>
    <mergeCell ref="A1091:E1091"/>
    <mergeCell ref="A1092:E1092"/>
    <mergeCell ref="A1093:E1093"/>
    <mergeCell ref="A1217:E1217"/>
    <mergeCell ref="A1218:E1218"/>
    <mergeCell ref="A1085:E1085"/>
    <mergeCell ref="A1079:E1079"/>
    <mergeCell ref="A1080:E1080"/>
    <mergeCell ref="A1081:E1081"/>
    <mergeCell ref="A1082:E1082"/>
    <mergeCell ref="A1083:E1083"/>
    <mergeCell ref="A1084:E1084"/>
    <mergeCell ref="A1078:E1078"/>
    <mergeCell ref="A950:E950"/>
    <mergeCell ref="A951:E951"/>
    <mergeCell ref="A952:E952"/>
    <mergeCell ref="A953:E953"/>
    <mergeCell ref="A1077:E1077"/>
    <mergeCell ref="A934:E934"/>
    <mergeCell ref="A935:E935"/>
    <mergeCell ref="A941:E941"/>
    <mergeCell ref="A936:E936"/>
    <mergeCell ref="A937:E937"/>
    <mergeCell ref="A938:E938"/>
    <mergeCell ref="A939:E939"/>
    <mergeCell ref="A940:E940"/>
    <mergeCell ref="A891:E891"/>
    <mergeCell ref="A892:E892"/>
    <mergeCell ref="A893:E893"/>
    <mergeCell ref="A894:E894"/>
    <mergeCell ref="A932:E932"/>
    <mergeCell ref="A933:E933"/>
    <mergeCell ref="A875:E875"/>
    <mergeCell ref="A876:E876"/>
    <mergeCell ref="A877:E877"/>
    <mergeCell ref="A878:E878"/>
    <mergeCell ref="A879:E879"/>
    <mergeCell ref="A880:E880"/>
    <mergeCell ref="A832:E832"/>
    <mergeCell ref="A833:E833"/>
    <mergeCell ref="A871:E871"/>
    <mergeCell ref="A872:E872"/>
    <mergeCell ref="A873:E873"/>
    <mergeCell ref="A874:E874"/>
    <mergeCell ref="A821:E821"/>
    <mergeCell ref="A822:E822"/>
    <mergeCell ref="A823:E823"/>
    <mergeCell ref="A824:E824"/>
    <mergeCell ref="A830:E830"/>
    <mergeCell ref="A831:E831"/>
    <mergeCell ref="A815:E815"/>
    <mergeCell ref="A816:E816"/>
    <mergeCell ref="A817:E817"/>
    <mergeCell ref="A818:E818"/>
    <mergeCell ref="A819:E819"/>
    <mergeCell ref="A820:E820"/>
    <mergeCell ref="A769:E769"/>
    <mergeCell ref="A770:E770"/>
    <mergeCell ref="A774:E774"/>
    <mergeCell ref="A775:E775"/>
    <mergeCell ref="A776:E776"/>
    <mergeCell ref="A777:E777"/>
    <mergeCell ref="A763:E763"/>
    <mergeCell ref="A764:E764"/>
    <mergeCell ref="A765:E765"/>
    <mergeCell ref="A766:E766"/>
    <mergeCell ref="A767:E767"/>
    <mergeCell ref="A768:E768"/>
    <mergeCell ref="A720:E720"/>
    <mergeCell ref="A721:E721"/>
    <mergeCell ref="A722:E722"/>
    <mergeCell ref="A723:E723"/>
    <mergeCell ref="A761:E761"/>
    <mergeCell ref="A762:E762"/>
    <mergeCell ref="A710:E710"/>
    <mergeCell ref="A668:E668"/>
    <mergeCell ref="A669:E669"/>
    <mergeCell ref="A670:E670"/>
    <mergeCell ref="A671:E671"/>
    <mergeCell ref="A709:E709"/>
    <mergeCell ref="A717:E717"/>
    <mergeCell ref="A718:E718"/>
    <mergeCell ref="A711:E711"/>
    <mergeCell ref="A712:E712"/>
    <mergeCell ref="A713:E713"/>
    <mergeCell ref="A714:E714"/>
    <mergeCell ref="A715:E715"/>
    <mergeCell ref="A716:E716"/>
    <mergeCell ref="A610:E610"/>
    <mergeCell ref="A648:E648"/>
    <mergeCell ref="A649:E649"/>
    <mergeCell ref="A655:E655"/>
    <mergeCell ref="A656:E656"/>
    <mergeCell ref="A650:E650"/>
    <mergeCell ref="A651:E651"/>
    <mergeCell ref="A652:E652"/>
    <mergeCell ref="A653:E653"/>
    <mergeCell ref="A654:E654"/>
    <mergeCell ref="A599:E599"/>
    <mergeCell ref="A600:E600"/>
    <mergeCell ref="A601:E601"/>
    <mergeCell ref="A607:E607"/>
    <mergeCell ref="A608:E608"/>
    <mergeCell ref="A609:E609"/>
    <mergeCell ref="A593:E593"/>
    <mergeCell ref="A594:E594"/>
    <mergeCell ref="A595:E595"/>
    <mergeCell ref="A596:E596"/>
    <mergeCell ref="A597:E597"/>
    <mergeCell ref="A598:E598"/>
    <mergeCell ref="A546:E546"/>
    <mergeCell ref="A547:E547"/>
    <mergeCell ref="A552:E552"/>
    <mergeCell ref="A553:E553"/>
    <mergeCell ref="A554:E554"/>
    <mergeCell ref="A555:E555"/>
    <mergeCell ref="A540:E540"/>
    <mergeCell ref="A541:E541"/>
    <mergeCell ref="A542:E542"/>
    <mergeCell ref="A543:E543"/>
    <mergeCell ref="A544:E544"/>
    <mergeCell ref="A545:E545"/>
    <mergeCell ref="A493:E493"/>
    <mergeCell ref="A498:E498"/>
    <mergeCell ref="A499:E499"/>
    <mergeCell ref="A500:E500"/>
    <mergeCell ref="A501:E501"/>
    <mergeCell ref="A539:E539"/>
    <mergeCell ref="A487:E487"/>
    <mergeCell ref="A488:E488"/>
    <mergeCell ref="A489:E489"/>
    <mergeCell ref="A490:E490"/>
    <mergeCell ref="A491:E491"/>
    <mergeCell ref="A492:E492"/>
    <mergeCell ref="A444:E444"/>
    <mergeCell ref="A445:E445"/>
    <mergeCell ref="A446:E446"/>
    <mergeCell ref="A447:E447"/>
    <mergeCell ref="A485:E485"/>
    <mergeCell ref="A486:E486"/>
    <mergeCell ref="A441:E441"/>
    <mergeCell ref="A435:E435"/>
    <mergeCell ref="A436:E436"/>
    <mergeCell ref="A437:E437"/>
    <mergeCell ref="A438:E438"/>
    <mergeCell ref="A439:E439"/>
    <mergeCell ref="A440:E440"/>
    <mergeCell ref="A434:E434"/>
    <mergeCell ref="A392:E392"/>
    <mergeCell ref="A393:E393"/>
    <mergeCell ref="A394:E394"/>
    <mergeCell ref="A395:E395"/>
    <mergeCell ref="A433:E433"/>
    <mergeCell ref="A337:E337"/>
    <mergeCell ref="A375:E375"/>
    <mergeCell ref="A376:E376"/>
    <mergeCell ref="A382:E382"/>
    <mergeCell ref="A383:E383"/>
    <mergeCell ref="A377:E377"/>
    <mergeCell ref="A378:E378"/>
    <mergeCell ref="A379:E379"/>
    <mergeCell ref="A380:E380"/>
    <mergeCell ref="A381:E381"/>
    <mergeCell ref="A325:E325"/>
    <mergeCell ref="A326:E326"/>
    <mergeCell ref="A327:E327"/>
    <mergeCell ref="A334:E334"/>
    <mergeCell ref="A335:E335"/>
    <mergeCell ref="A336:E336"/>
    <mergeCell ref="A319:E319"/>
    <mergeCell ref="A320:E320"/>
    <mergeCell ref="A321:E321"/>
    <mergeCell ref="A322:E322"/>
    <mergeCell ref="A323:E323"/>
    <mergeCell ref="A324:E324"/>
    <mergeCell ref="A274:E274"/>
    <mergeCell ref="A275:E275"/>
    <mergeCell ref="A278:E278"/>
    <mergeCell ref="A279:E279"/>
    <mergeCell ref="A280:E280"/>
    <mergeCell ref="A281:E281"/>
    <mergeCell ref="A268:E268"/>
    <mergeCell ref="A269:E269"/>
    <mergeCell ref="A270:E270"/>
    <mergeCell ref="A271:E271"/>
    <mergeCell ref="A272:E272"/>
    <mergeCell ref="A273:E273"/>
    <mergeCell ref="A216:E216"/>
    <mergeCell ref="A226:E226"/>
    <mergeCell ref="A227:E227"/>
    <mergeCell ref="A228:E228"/>
    <mergeCell ref="A229:E229"/>
    <mergeCell ref="A267:E267"/>
    <mergeCell ref="A210:E210"/>
    <mergeCell ref="A211:E211"/>
    <mergeCell ref="A212:E212"/>
    <mergeCell ref="A213:E213"/>
    <mergeCell ref="A214:E214"/>
    <mergeCell ref="A215:E215"/>
    <mergeCell ref="A170:E170"/>
    <mergeCell ref="A208:E208"/>
    <mergeCell ref="A209:E209"/>
    <mergeCell ref="A162:E162"/>
    <mergeCell ref="A156:E156"/>
    <mergeCell ref="A157:E157"/>
    <mergeCell ref="A158:E158"/>
    <mergeCell ref="A159:E159"/>
    <mergeCell ref="A160:E160"/>
    <mergeCell ref="A161:E161"/>
    <mergeCell ref="A155:E155"/>
    <mergeCell ref="A113:E113"/>
    <mergeCell ref="A114:E114"/>
    <mergeCell ref="A115:E115"/>
    <mergeCell ref="A116:E116"/>
    <mergeCell ref="A154:E154"/>
    <mergeCell ref="A167:E167"/>
    <mergeCell ref="A168:E168"/>
    <mergeCell ref="A169:E16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NON EM PREDICTOR</vt:lpstr>
      <vt:lpstr>EM PREDICTOR</vt:lpstr>
      <vt:lpstr>Summary</vt:lpstr>
      <vt:lpstr>Summary Hist</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Hinkle</dc:creator>
  <cp:lastModifiedBy>Bob</cp:lastModifiedBy>
  <dcterms:created xsi:type="dcterms:W3CDTF">2016-03-15T17:04:18Z</dcterms:created>
  <dcterms:modified xsi:type="dcterms:W3CDTF">2016-05-10T15:26:34Z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